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1 Naklady" sheetId="12" r:id="rId4"/>
    <sheet name="1 1 Pol" sheetId="13" r:id="rId5"/>
    <sheet name="1 D 3.4.1 Pol" sheetId="14" r:id="rId6"/>
    <sheet name="2 1 Pol" sheetId="15" r:id="rId7"/>
    <sheet name="2 2.4.1 Pol" sheetId="16" r:id="rId8"/>
    <sheet name="2 2.4.2 Pol" sheetId="17" r:id="rId9"/>
    <sheet name="2 2.4.3 Pol" sheetId="18" r:id="rId10"/>
    <sheet name="2 2.4.4 Pol" sheetId="19" r:id="rId11"/>
    <sheet name="3 1 Pol" sheetId="20" r:id="rId12"/>
    <sheet name="3 2 Pol" sheetId="21" r:id="rId13"/>
    <sheet name="4 3 Pol" sheetId="22" r:id="rId14"/>
    <sheet name="4a 1 Pol" sheetId="23" r:id="rId15"/>
    <sheet name="4b 1 Pol" sheetId="24" r:id="rId16"/>
    <sheet name="4b 2 Pol" sheetId="25" r:id="rId17"/>
    <sheet name="5 1 Pol" sheetId="26" r:id="rId18"/>
    <sheet name="6 1 Pol" sheetId="27" r:id="rId19"/>
    <sheet name="6 2 Pol" sheetId="28" r:id="rId20"/>
  </sheets>
  <externalReferences>
    <externalReference r:id="rId21"/>
  </externalReferences>
  <definedNames>
    <definedName name="CelkemDPHVypocet" localSheetId="1">Stavba!$H$66</definedName>
    <definedName name="CenaCelkem">Stavba!$G$29</definedName>
    <definedName name="CenaCelkemBezDPH">Stavba!$G$28</definedName>
    <definedName name="CenaCelkemVypocet" localSheetId="1">Stavba!$I$66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Naklady'!$1:$7</definedName>
    <definedName name="_xlnm.Print_Titles" localSheetId="4">'1 1 Pol'!$1:$7</definedName>
    <definedName name="_xlnm.Print_Titles" localSheetId="5">'1 D 3.4.1 Pol'!$1:$7</definedName>
    <definedName name="_xlnm.Print_Titles" localSheetId="6">'2 1 Pol'!$1:$7</definedName>
    <definedName name="_xlnm.Print_Titles" localSheetId="7">'2 2.4.1 Pol'!$1:$7</definedName>
    <definedName name="_xlnm.Print_Titles" localSheetId="8">'2 2.4.2 Pol'!$1:$7</definedName>
    <definedName name="_xlnm.Print_Titles" localSheetId="9">'2 2.4.3 Pol'!$1:$7</definedName>
    <definedName name="_xlnm.Print_Titles" localSheetId="10">'2 2.4.4 Pol'!$1:$7</definedName>
    <definedName name="_xlnm.Print_Titles" localSheetId="11">'3 1 Pol'!$1:$7</definedName>
    <definedName name="_xlnm.Print_Titles" localSheetId="12">'3 2 Pol'!$1:$7</definedName>
    <definedName name="_xlnm.Print_Titles" localSheetId="13">'4 3 Pol'!$1:$7</definedName>
    <definedName name="_xlnm.Print_Titles" localSheetId="14">'4a 1 Pol'!$1:$7</definedName>
    <definedName name="_xlnm.Print_Titles" localSheetId="15">'4b 1 Pol'!$1:$7</definedName>
    <definedName name="_xlnm.Print_Titles" localSheetId="16">'4b 2 Pol'!$1:$7</definedName>
    <definedName name="_xlnm.Print_Titles" localSheetId="17">'5 1 Pol'!$1:$7</definedName>
    <definedName name="_xlnm.Print_Titles" localSheetId="18">'6 1 Pol'!$1:$7</definedName>
    <definedName name="_xlnm.Print_Titles" localSheetId="19">'6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Naklady'!$A$1:$W$42</definedName>
    <definedName name="_xlnm.Print_Area" localSheetId="4">'1 1 Pol'!$A$1:$W$582</definedName>
    <definedName name="_xlnm.Print_Area" localSheetId="5">'1 D 3.4.1 Pol'!$A$1:$W$72</definedName>
    <definedName name="_xlnm.Print_Area" localSheetId="6">'2 1 Pol'!$A$1:$W$2295</definedName>
    <definedName name="_xlnm.Print_Area" localSheetId="7">'2 2.4.1 Pol'!$A$1:$W$339</definedName>
    <definedName name="_xlnm.Print_Area" localSheetId="8">'2 2.4.2 Pol'!$A$1:$W$223</definedName>
    <definedName name="_xlnm.Print_Area" localSheetId="9">'2 2.4.3 Pol'!$A$1:$W$112</definedName>
    <definedName name="_xlnm.Print_Area" localSheetId="10">'2 2.4.4 Pol'!$A$1:$W$91</definedName>
    <definedName name="_xlnm.Print_Area" localSheetId="11">'3 1 Pol'!$A$1:$W$243</definedName>
    <definedName name="_xlnm.Print_Area" localSheetId="12">'3 2 Pol'!$A$1:$W$178</definedName>
    <definedName name="_xlnm.Print_Area" localSheetId="13">'4 3 Pol'!$A$1:$W$588</definedName>
    <definedName name="_xlnm.Print_Area" localSheetId="14">'4a 1 Pol'!$A$1:$W$1644</definedName>
    <definedName name="_xlnm.Print_Area" localSheetId="15">'4b 1 Pol'!$A$1:$W$449</definedName>
    <definedName name="_xlnm.Print_Area" localSheetId="16">'4b 2 Pol'!$A$1:$W$133</definedName>
    <definedName name="_xlnm.Print_Area" localSheetId="17">'5 1 Pol'!$A$1:$W$154</definedName>
    <definedName name="_xlnm.Print_Area" localSheetId="18">'6 1 Pol'!$A$1:$W$53</definedName>
    <definedName name="_xlnm.Print_Area" localSheetId="19">'6 2 Pol'!$A$1:$W$82</definedName>
    <definedName name="_xlnm.Print_Area" localSheetId="1">Stavba!$A$1:$J$132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Stavba!$F$66</definedName>
    <definedName name="ZakladDPHZakl">Stavba!$G$25</definedName>
    <definedName name="ZakladDPHZaklVypocet" localSheetId="1">Stavba!$G$66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31" i="1" l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F66" i="1" s="1"/>
  <c r="G81" i="28"/>
  <c r="G9" i="28"/>
  <c r="M9" i="28" s="1"/>
  <c r="I9" i="28"/>
  <c r="I8" i="28" s="1"/>
  <c r="K9" i="28"/>
  <c r="K8" i="28" s="1"/>
  <c r="O9" i="28"/>
  <c r="Q9" i="28"/>
  <c r="Q8" i="28" s="1"/>
  <c r="V9" i="28"/>
  <c r="V8" i="28" s="1"/>
  <c r="G11" i="28"/>
  <c r="I11" i="28"/>
  <c r="K11" i="28"/>
  <c r="M11" i="28"/>
  <c r="O11" i="28"/>
  <c r="Q11" i="28"/>
  <c r="V11" i="28"/>
  <c r="G13" i="28"/>
  <c r="I13" i="28"/>
  <c r="K13" i="28"/>
  <c r="M13" i="28"/>
  <c r="O13" i="28"/>
  <c r="Q13" i="28"/>
  <c r="V13" i="28"/>
  <c r="G15" i="28"/>
  <c r="G8" i="28" s="1"/>
  <c r="I15" i="28"/>
  <c r="K15" i="28"/>
  <c r="O15" i="28"/>
  <c r="O8" i="28" s="1"/>
  <c r="Q15" i="28"/>
  <c r="V15" i="28"/>
  <c r="G17" i="28"/>
  <c r="I17" i="28"/>
  <c r="K17" i="28"/>
  <c r="M17" i="28"/>
  <c r="O17" i="28"/>
  <c r="Q17" i="28"/>
  <c r="V17" i="28"/>
  <c r="G19" i="28"/>
  <c r="M19" i="28" s="1"/>
  <c r="I19" i="28"/>
  <c r="K19" i="28"/>
  <c r="O19" i="28"/>
  <c r="Q19" i="28"/>
  <c r="V19" i="28"/>
  <c r="G21" i="28"/>
  <c r="I21" i="28"/>
  <c r="K21" i="28"/>
  <c r="M21" i="28"/>
  <c r="O21" i="28"/>
  <c r="Q21" i="28"/>
  <c r="V21" i="28"/>
  <c r="G23" i="28"/>
  <c r="M23" i="28" s="1"/>
  <c r="I23" i="28"/>
  <c r="K23" i="28"/>
  <c r="O23" i="28"/>
  <c r="Q23" i="28"/>
  <c r="V23" i="28"/>
  <c r="G25" i="28"/>
  <c r="I25" i="28"/>
  <c r="K25" i="28"/>
  <c r="M25" i="28"/>
  <c r="O25" i="28"/>
  <c r="Q25" i="28"/>
  <c r="V25" i="28"/>
  <c r="G27" i="28"/>
  <c r="I27" i="28"/>
  <c r="K27" i="28"/>
  <c r="M27" i="28"/>
  <c r="O27" i="28"/>
  <c r="Q27" i="28"/>
  <c r="V27" i="28"/>
  <c r="G29" i="28"/>
  <c r="I29" i="28"/>
  <c r="K29" i="28"/>
  <c r="M29" i="28"/>
  <c r="O29" i="28"/>
  <c r="Q29" i="28"/>
  <c r="V29" i="28"/>
  <c r="G31" i="28"/>
  <c r="M31" i="28" s="1"/>
  <c r="I31" i="28"/>
  <c r="K31" i="28"/>
  <c r="O31" i="28"/>
  <c r="Q31" i="28"/>
  <c r="V31" i="28"/>
  <c r="G33" i="28"/>
  <c r="I33" i="28"/>
  <c r="K33" i="28"/>
  <c r="M33" i="28"/>
  <c r="O33" i="28"/>
  <c r="Q33" i="28"/>
  <c r="V33" i="28"/>
  <c r="G35" i="28"/>
  <c r="I35" i="28"/>
  <c r="K35" i="28"/>
  <c r="M35" i="28"/>
  <c r="O35" i="28"/>
  <c r="Q35" i="28"/>
  <c r="V35" i="28"/>
  <c r="G37" i="28"/>
  <c r="I37" i="28"/>
  <c r="K37" i="28"/>
  <c r="M37" i="28"/>
  <c r="O37" i="28"/>
  <c r="Q37" i="28"/>
  <c r="V37" i="28"/>
  <c r="G39" i="28"/>
  <c r="M39" i="28" s="1"/>
  <c r="I39" i="28"/>
  <c r="K39" i="28"/>
  <c r="O39" i="28"/>
  <c r="Q39" i="28"/>
  <c r="V39" i="28"/>
  <c r="G41" i="28"/>
  <c r="I41" i="28"/>
  <c r="K41" i="28"/>
  <c r="M41" i="28"/>
  <c r="O41" i="28"/>
  <c r="Q41" i="28"/>
  <c r="V41" i="28"/>
  <c r="G43" i="28"/>
  <c r="M43" i="28" s="1"/>
  <c r="I43" i="28"/>
  <c r="K43" i="28"/>
  <c r="O43" i="28"/>
  <c r="Q43" i="28"/>
  <c r="V43" i="28"/>
  <c r="G45" i="28"/>
  <c r="I45" i="28"/>
  <c r="K45" i="28"/>
  <c r="M45" i="28"/>
  <c r="O45" i="28"/>
  <c r="Q45" i="28"/>
  <c r="V45" i="28"/>
  <c r="G47" i="28"/>
  <c r="M47" i="28" s="1"/>
  <c r="I47" i="28"/>
  <c r="K47" i="28"/>
  <c r="O47" i="28"/>
  <c r="Q47" i="28"/>
  <c r="V47" i="28"/>
  <c r="G49" i="28"/>
  <c r="M49" i="28" s="1"/>
  <c r="I49" i="28"/>
  <c r="K49" i="28"/>
  <c r="O49" i="28"/>
  <c r="Q49" i="28"/>
  <c r="V49" i="28"/>
  <c r="G51" i="28"/>
  <c r="I51" i="28"/>
  <c r="K51" i="28"/>
  <c r="M51" i="28"/>
  <c r="O51" i="28"/>
  <c r="Q51" i="28"/>
  <c r="V51" i="28"/>
  <c r="G53" i="28"/>
  <c r="I53" i="28"/>
  <c r="K53" i="28"/>
  <c r="M53" i="28"/>
  <c r="O53" i="28"/>
  <c r="Q53" i="28"/>
  <c r="V53" i="28"/>
  <c r="G56" i="28"/>
  <c r="M56" i="28" s="1"/>
  <c r="I56" i="28"/>
  <c r="I55" i="28" s="1"/>
  <c r="K56" i="28"/>
  <c r="K55" i="28" s="1"/>
  <c r="O56" i="28"/>
  <c r="Q56" i="28"/>
  <c r="Q55" i="28" s="1"/>
  <c r="V56" i="28"/>
  <c r="V55" i="28" s="1"/>
  <c r="G58" i="28"/>
  <c r="I58" i="28"/>
  <c r="K58" i="28"/>
  <c r="M58" i="28"/>
  <c r="O58" i="28"/>
  <c r="Q58" i="28"/>
  <c r="V58" i="28"/>
  <c r="G60" i="28"/>
  <c r="I60" i="28"/>
  <c r="K60" i="28"/>
  <c r="M60" i="28"/>
  <c r="O60" i="28"/>
  <c r="Q60" i="28"/>
  <c r="V60" i="28"/>
  <c r="G62" i="28"/>
  <c r="G55" i="28" s="1"/>
  <c r="I62" i="28"/>
  <c r="K62" i="28"/>
  <c r="O62" i="28"/>
  <c r="O55" i="28" s="1"/>
  <c r="Q62" i="28"/>
  <c r="V62" i="28"/>
  <c r="G64" i="28"/>
  <c r="M64" i="28" s="1"/>
  <c r="I64" i="28"/>
  <c r="K64" i="28"/>
  <c r="O64" i="28"/>
  <c r="Q64" i="28"/>
  <c r="V64" i="28"/>
  <c r="G66" i="28"/>
  <c r="I66" i="28"/>
  <c r="K66" i="28"/>
  <c r="M66" i="28"/>
  <c r="O66" i="28"/>
  <c r="Q66" i="28"/>
  <c r="V66" i="28"/>
  <c r="G68" i="28"/>
  <c r="I68" i="28"/>
  <c r="K68" i="28"/>
  <c r="M68" i="28"/>
  <c r="O68" i="28"/>
  <c r="Q68" i="28"/>
  <c r="V68" i="28"/>
  <c r="G70" i="28"/>
  <c r="M70" i="28" s="1"/>
  <c r="I70" i="28"/>
  <c r="K70" i="28"/>
  <c r="O70" i="28"/>
  <c r="Q70" i="28"/>
  <c r="V70" i="28"/>
  <c r="G72" i="28"/>
  <c r="I72" i="28"/>
  <c r="K72" i="28"/>
  <c r="M72" i="28"/>
  <c r="O72" i="28"/>
  <c r="Q72" i="28"/>
  <c r="V72" i="28"/>
  <c r="G74" i="28"/>
  <c r="I74" i="28"/>
  <c r="K74" i="28"/>
  <c r="M74" i="28"/>
  <c r="O74" i="28"/>
  <c r="Q74" i="28"/>
  <c r="V74" i="28"/>
  <c r="G76" i="28"/>
  <c r="I76" i="28"/>
  <c r="K76" i="28"/>
  <c r="M76" i="28"/>
  <c r="O76" i="28"/>
  <c r="Q76" i="28"/>
  <c r="V76" i="28"/>
  <c r="G78" i="28"/>
  <c r="M78" i="28" s="1"/>
  <c r="I78" i="28"/>
  <c r="K78" i="28"/>
  <c r="O78" i="28"/>
  <c r="Q78" i="28"/>
  <c r="V78" i="28"/>
  <c r="AE81" i="28"/>
  <c r="AF81" i="28"/>
  <c r="G52" i="27"/>
  <c r="G9" i="27"/>
  <c r="M9" i="27" s="1"/>
  <c r="I9" i="27"/>
  <c r="I8" i="27" s="1"/>
  <c r="K9" i="27"/>
  <c r="K8" i="27" s="1"/>
  <c r="O9" i="27"/>
  <c r="Q9" i="27"/>
  <c r="Q8" i="27" s="1"/>
  <c r="V9" i="27"/>
  <c r="V8" i="27" s="1"/>
  <c r="G11" i="27"/>
  <c r="I11" i="27"/>
  <c r="K11" i="27"/>
  <c r="M11" i="27"/>
  <c r="O11" i="27"/>
  <c r="Q11" i="27"/>
  <c r="V11" i="27"/>
  <c r="G13" i="27"/>
  <c r="I13" i="27"/>
  <c r="K13" i="27"/>
  <c r="M13" i="27"/>
  <c r="O13" i="27"/>
  <c r="Q13" i="27"/>
  <c r="V13" i="27"/>
  <c r="G15" i="27"/>
  <c r="G8" i="27" s="1"/>
  <c r="I15" i="27"/>
  <c r="K15" i="27"/>
  <c r="O15" i="27"/>
  <c r="O8" i="27" s="1"/>
  <c r="Q15" i="27"/>
  <c r="V15" i="27"/>
  <c r="G17" i="27"/>
  <c r="M17" i="27" s="1"/>
  <c r="I17" i="27"/>
  <c r="K17" i="27"/>
  <c r="O17" i="27"/>
  <c r="Q17" i="27"/>
  <c r="V17" i="27"/>
  <c r="G19" i="27"/>
  <c r="I19" i="27"/>
  <c r="K19" i="27"/>
  <c r="M19" i="27"/>
  <c r="O19" i="27"/>
  <c r="Q19" i="27"/>
  <c r="V19" i="27"/>
  <c r="G21" i="27"/>
  <c r="I21" i="27"/>
  <c r="K21" i="27"/>
  <c r="M21" i="27"/>
  <c r="O21" i="27"/>
  <c r="Q21" i="27"/>
  <c r="V21" i="27"/>
  <c r="G23" i="27"/>
  <c r="M23" i="27" s="1"/>
  <c r="I23" i="27"/>
  <c r="K23" i="27"/>
  <c r="O23" i="27"/>
  <c r="Q23" i="27"/>
  <c r="V23" i="27"/>
  <c r="G25" i="27"/>
  <c r="I25" i="27"/>
  <c r="K25" i="27"/>
  <c r="M25" i="27"/>
  <c r="O25" i="27"/>
  <c r="Q25" i="27"/>
  <c r="V25" i="27"/>
  <c r="G27" i="27"/>
  <c r="I27" i="27"/>
  <c r="K27" i="27"/>
  <c r="M27" i="27"/>
  <c r="O27" i="27"/>
  <c r="Q27" i="27"/>
  <c r="V27" i="27"/>
  <c r="G29" i="27"/>
  <c r="I29" i="27"/>
  <c r="K29" i="27"/>
  <c r="M29" i="27"/>
  <c r="O29" i="27"/>
  <c r="Q29" i="27"/>
  <c r="V29" i="27"/>
  <c r="G31" i="27"/>
  <c r="M31" i="27" s="1"/>
  <c r="I31" i="27"/>
  <c r="K31" i="27"/>
  <c r="O31" i="27"/>
  <c r="Q31" i="27"/>
  <c r="V31" i="27"/>
  <c r="G34" i="27"/>
  <c r="M34" i="27" s="1"/>
  <c r="I34" i="27"/>
  <c r="K34" i="27"/>
  <c r="K33" i="27" s="1"/>
  <c r="O34" i="27"/>
  <c r="Q34" i="27"/>
  <c r="V34" i="27"/>
  <c r="V33" i="27" s="1"/>
  <c r="G39" i="27"/>
  <c r="I39" i="27"/>
  <c r="K39" i="27"/>
  <c r="M39" i="27"/>
  <c r="O39" i="27"/>
  <c r="Q39" i="27"/>
  <c r="V39" i="27"/>
  <c r="G43" i="27"/>
  <c r="G33" i="27" s="1"/>
  <c r="I43" i="27"/>
  <c r="K43" i="27"/>
  <c r="O43" i="27"/>
  <c r="O33" i="27" s="1"/>
  <c r="Q43" i="27"/>
  <c r="V43" i="27"/>
  <c r="G45" i="27"/>
  <c r="M45" i="27" s="1"/>
  <c r="I45" i="27"/>
  <c r="I33" i="27" s="1"/>
  <c r="K45" i="27"/>
  <c r="O45" i="27"/>
  <c r="Q45" i="27"/>
  <c r="Q33" i="27" s="1"/>
  <c r="V45" i="27"/>
  <c r="G48" i="27"/>
  <c r="I48" i="27"/>
  <c r="K48" i="27"/>
  <c r="M48" i="27"/>
  <c r="O48" i="27"/>
  <c r="Q48" i="27"/>
  <c r="V48" i="27"/>
  <c r="G49" i="27"/>
  <c r="I49" i="27"/>
  <c r="K49" i="27"/>
  <c r="M49" i="27"/>
  <c r="O49" i="27"/>
  <c r="Q49" i="27"/>
  <c r="V49" i="27"/>
  <c r="G50" i="27"/>
  <c r="M50" i="27" s="1"/>
  <c r="I50" i="27"/>
  <c r="K50" i="27"/>
  <c r="O50" i="27"/>
  <c r="Q50" i="27"/>
  <c r="V50" i="27"/>
  <c r="AE52" i="27"/>
  <c r="AF52" i="27"/>
  <c r="G153" i="26"/>
  <c r="G9" i="26"/>
  <c r="M9" i="26" s="1"/>
  <c r="I9" i="26"/>
  <c r="I8" i="26" s="1"/>
  <c r="K9" i="26"/>
  <c r="K8" i="26" s="1"/>
  <c r="O9" i="26"/>
  <c r="Q9" i="26"/>
  <c r="Q8" i="26" s="1"/>
  <c r="V9" i="26"/>
  <c r="V8" i="26" s="1"/>
  <c r="G12" i="26"/>
  <c r="I12" i="26"/>
  <c r="K12" i="26"/>
  <c r="M12" i="26"/>
  <c r="O12" i="26"/>
  <c r="Q12" i="26"/>
  <c r="V12" i="26"/>
  <c r="G15" i="26"/>
  <c r="I15" i="26"/>
  <c r="K15" i="26"/>
  <c r="M15" i="26"/>
  <c r="O15" i="26"/>
  <c r="Q15" i="26"/>
  <c r="V15" i="26"/>
  <c r="G17" i="26"/>
  <c r="G8" i="26" s="1"/>
  <c r="I17" i="26"/>
  <c r="K17" i="26"/>
  <c r="O17" i="26"/>
  <c r="O8" i="26" s="1"/>
  <c r="Q17" i="26"/>
  <c r="V17" i="26"/>
  <c r="G19" i="26"/>
  <c r="M19" i="26" s="1"/>
  <c r="I19" i="26"/>
  <c r="K19" i="26"/>
  <c r="O19" i="26"/>
  <c r="Q19" i="26"/>
  <c r="V19" i="26"/>
  <c r="G21" i="26"/>
  <c r="I21" i="26"/>
  <c r="K21" i="26"/>
  <c r="M21" i="26"/>
  <c r="O21" i="26"/>
  <c r="Q21" i="26"/>
  <c r="V21" i="26"/>
  <c r="G23" i="26"/>
  <c r="I23" i="26"/>
  <c r="K23" i="26"/>
  <c r="M23" i="26"/>
  <c r="O23" i="26"/>
  <c r="Q23" i="26"/>
  <c r="V23" i="26"/>
  <c r="G25" i="26"/>
  <c r="M25" i="26" s="1"/>
  <c r="I25" i="26"/>
  <c r="K25" i="26"/>
  <c r="O25" i="26"/>
  <c r="Q25" i="26"/>
  <c r="V25" i="26"/>
  <c r="G28" i="26"/>
  <c r="I28" i="26"/>
  <c r="K28" i="26"/>
  <c r="M28" i="26"/>
  <c r="O28" i="26"/>
  <c r="Q28" i="26"/>
  <c r="V28" i="26"/>
  <c r="G30" i="26"/>
  <c r="M30" i="26" s="1"/>
  <c r="I30" i="26"/>
  <c r="K30" i="26"/>
  <c r="O30" i="26"/>
  <c r="Q30" i="26"/>
  <c r="V30" i="26"/>
  <c r="G32" i="26"/>
  <c r="I32" i="26"/>
  <c r="K32" i="26"/>
  <c r="M32" i="26"/>
  <c r="O32" i="26"/>
  <c r="Q32" i="26"/>
  <c r="V32" i="26"/>
  <c r="G34" i="26"/>
  <c r="M34" i="26" s="1"/>
  <c r="I34" i="26"/>
  <c r="K34" i="26"/>
  <c r="O34" i="26"/>
  <c r="Q34" i="26"/>
  <c r="V34" i="26"/>
  <c r="G36" i="26"/>
  <c r="I36" i="26"/>
  <c r="K36" i="26"/>
  <c r="M36" i="26"/>
  <c r="O36" i="26"/>
  <c r="Q36" i="26"/>
  <c r="V36" i="26"/>
  <c r="G38" i="26"/>
  <c r="M38" i="26" s="1"/>
  <c r="I38" i="26"/>
  <c r="K38" i="26"/>
  <c r="O38" i="26"/>
  <c r="Q38" i="26"/>
  <c r="V38" i="26"/>
  <c r="G40" i="26"/>
  <c r="I40" i="26"/>
  <c r="K40" i="26"/>
  <c r="M40" i="26"/>
  <c r="O40" i="26"/>
  <c r="Q40" i="26"/>
  <c r="V40" i="26"/>
  <c r="G42" i="26"/>
  <c r="M42" i="26" s="1"/>
  <c r="I42" i="26"/>
  <c r="K42" i="26"/>
  <c r="O42" i="26"/>
  <c r="Q42" i="26"/>
  <c r="V42" i="26"/>
  <c r="G44" i="26"/>
  <c r="I44" i="26"/>
  <c r="K44" i="26"/>
  <c r="M44" i="26"/>
  <c r="O44" i="26"/>
  <c r="Q44" i="26"/>
  <c r="V44" i="26"/>
  <c r="G47" i="26"/>
  <c r="M47" i="26" s="1"/>
  <c r="I47" i="26"/>
  <c r="K47" i="26"/>
  <c r="O47" i="26"/>
  <c r="Q47" i="26"/>
  <c r="V47" i="26"/>
  <c r="G50" i="26"/>
  <c r="G49" i="26" s="1"/>
  <c r="I50" i="26"/>
  <c r="I49" i="26" s="1"/>
  <c r="K50" i="26"/>
  <c r="K49" i="26" s="1"/>
  <c r="O50" i="26"/>
  <c r="O49" i="26" s="1"/>
  <c r="Q50" i="26"/>
  <c r="Q49" i="26" s="1"/>
  <c r="V50" i="26"/>
  <c r="V49" i="26" s="1"/>
  <c r="G53" i="26"/>
  <c r="I53" i="26"/>
  <c r="K53" i="26"/>
  <c r="M53" i="26"/>
  <c r="O53" i="26"/>
  <c r="Q53" i="26"/>
  <c r="V53" i="26"/>
  <c r="G55" i="26"/>
  <c r="I55" i="26"/>
  <c r="K55" i="26"/>
  <c r="M55" i="26"/>
  <c r="O55" i="26"/>
  <c r="Q55" i="26"/>
  <c r="V55" i="26"/>
  <c r="G57" i="26"/>
  <c r="I57" i="26"/>
  <c r="K57" i="26"/>
  <c r="M57" i="26"/>
  <c r="O57" i="26"/>
  <c r="Q57" i="26"/>
  <c r="V57" i="26"/>
  <c r="G59" i="26"/>
  <c r="M59" i="26" s="1"/>
  <c r="I59" i="26"/>
  <c r="K59" i="26"/>
  <c r="O59" i="26"/>
  <c r="Q59" i="26"/>
  <c r="V59" i="26"/>
  <c r="G61" i="26"/>
  <c r="I61" i="26"/>
  <c r="K61" i="26"/>
  <c r="M61" i="26"/>
  <c r="O61" i="26"/>
  <c r="Q61" i="26"/>
  <c r="V61" i="26"/>
  <c r="G63" i="26"/>
  <c r="I63" i="26"/>
  <c r="K63" i="26"/>
  <c r="M63" i="26"/>
  <c r="O63" i="26"/>
  <c r="Q63" i="26"/>
  <c r="V63" i="26"/>
  <c r="G66" i="26"/>
  <c r="I66" i="26"/>
  <c r="K66" i="26"/>
  <c r="M66" i="26"/>
  <c r="O66" i="26"/>
  <c r="Q66" i="26"/>
  <c r="V66" i="26"/>
  <c r="G69" i="26"/>
  <c r="M69" i="26" s="1"/>
  <c r="I69" i="26"/>
  <c r="I68" i="26" s="1"/>
  <c r="K69" i="26"/>
  <c r="K68" i="26" s="1"/>
  <c r="O69" i="26"/>
  <c r="Q69" i="26"/>
  <c r="Q68" i="26" s="1"/>
  <c r="V69" i="26"/>
  <c r="V68" i="26" s="1"/>
  <c r="G71" i="26"/>
  <c r="I71" i="26"/>
  <c r="K71" i="26"/>
  <c r="M71" i="26"/>
  <c r="O71" i="26"/>
  <c r="Q71" i="26"/>
  <c r="V71" i="26"/>
  <c r="G73" i="26"/>
  <c r="I73" i="26"/>
  <c r="K73" i="26"/>
  <c r="M73" i="26"/>
  <c r="O73" i="26"/>
  <c r="Q73" i="26"/>
  <c r="V73" i="26"/>
  <c r="G75" i="26"/>
  <c r="G68" i="26" s="1"/>
  <c r="I75" i="26"/>
  <c r="K75" i="26"/>
  <c r="O75" i="26"/>
  <c r="O68" i="26" s="1"/>
  <c r="Q75" i="26"/>
  <c r="V75" i="26"/>
  <c r="G78" i="26"/>
  <c r="M78" i="26" s="1"/>
  <c r="I78" i="26"/>
  <c r="K78" i="26"/>
  <c r="O78" i="26"/>
  <c r="Q78" i="26"/>
  <c r="V78" i="26"/>
  <c r="G80" i="26"/>
  <c r="I80" i="26"/>
  <c r="K80" i="26"/>
  <c r="M80" i="26"/>
  <c r="O80" i="26"/>
  <c r="Q80" i="26"/>
  <c r="V80" i="26"/>
  <c r="G82" i="26"/>
  <c r="I82" i="26"/>
  <c r="K82" i="26"/>
  <c r="M82" i="26"/>
  <c r="O82" i="26"/>
  <c r="Q82" i="26"/>
  <c r="V82" i="26"/>
  <c r="G84" i="26"/>
  <c r="M84" i="26" s="1"/>
  <c r="I84" i="26"/>
  <c r="K84" i="26"/>
  <c r="O84" i="26"/>
  <c r="Q84" i="26"/>
  <c r="V84" i="26"/>
  <c r="G86" i="26"/>
  <c r="M86" i="26" s="1"/>
  <c r="I86" i="26"/>
  <c r="K86" i="26"/>
  <c r="O86" i="26"/>
  <c r="Q86" i="26"/>
  <c r="V86" i="26"/>
  <c r="G89" i="26"/>
  <c r="I89" i="26"/>
  <c r="K89" i="26"/>
  <c r="M89" i="26"/>
  <c r="O89" i="26"/>
  <c r="Q89" i="26"/>
  <c r="V89" i="26"/>
  <c r="G91" i="26"/>
  <c r="I91" i="26"/>
  <c r="K91" i="26"/>
  <c r="M91" i="26"/>
  <c r="O91" i="26"/>
  <c r="Q91" i="26"/>
  <c r="V91" i="26"/>
  <c r="G93" i="26"/>
  <c r="M93" i="26" s="1"/>
  <c r="I93" i="26"/>
  <c r="K93" i="26"/>
  <c r="O93" i="26"/>
  <c r="Q93" i="26"/>
  <c r="V93" i="26"/>
  <c r="G95" i="26"/>
  <c r="M95" i="26" s="1"/>
  <c r="I95" i="26"/>
  <c r="K95" i="26"/>
  <c r="O95" i="26"/>
  <c r="Q95" i="26"/>
  <c r="V95" i="26"/>
  <c r="G97" i="26"/>
  <c r="I97" i="26"/>
  <c r="K97" i="26"/>
  <c r="M97" i="26"/>
  <c r="O97" i="26"/>
  <c r="Q97" i="26"/>
  <c r="V97" i="26"/>
  <c r="G99" i="26"/>
  <c r="I99" i="26"/>
  <c r="K99" i="26"/>
  <c r="M99" i="26"/>
  <c r="O99" i="26"/>
  <c r="Q99" i="26"/>
  <c r="V99" i="26"/>
  <c r="G102" i="26"/>
  <c r="M102" i="26" s="1"/>
  <c r="I102" i="26"/>
  <c r="I101" i="26" s="1"/>
  <c r="K102" i="26"/>
  <c r="K101" i="26" s="1"/>
  <c r="O102" i="26"/>
  <c r="Q102" i="26"/>
  <c r="Q101" i="26" s="1"/>
  <c r="V102" i="26"/>
  <c r="V101" i="26" s="1"/>
  <c r="G104" i="26"/>
  <c r="I104" i="26"/>
  <c r="K104" i="26"/>
  <c r="M104" i="26"/>
  <c r="O104" i="26"/>
  <c r="Q104" i="26"/>
  <c r="V104" i="26"/>
  <c r="G106" i="26"/>
  <c r="I106" i="26"/>
  <c r="K106" i="26"/>
  <c r="M106" i="26"/>
  <c r="O106" i="26"/>
  <c r="Q106" i="26"/>
  <c r="V106" i="26"/>
  <c r="G108" i="26"/>
  <c r="G101" i="26" s="1"/>
  <c r="I108" i="26"/>
  <c r="K108" i="26"/>
  <c r="O108" i="26"/>
  <c r="O101" i="26" s="1"/>
  <c r="Q108" i="26"/>
  <c r="V108" i="26"/>
  <c r="G110" i="26"/>
  <c r="M110" i="26" s="1"/>
  <c r="I110" i="26"/>
  <c r="K110" i="26"/>
  <c r="O110" i="26"/>
  <c r="Q110" i="26"/>
  <c r="V110" i="26"/>
  <c r="G112" i="26"/>
  <c r="I112" i="26"/>
  <c r="K112" i="26"/>
  <c r="M112" i="26"/>
  <c r="O112" i="26"/>
  <c r="Q112" i="26"/>
  <c r="V112" i="26"/>
  <c r="G114" i="26"/>
  <c r="I114" i="26"/>
  <c r="K114" i="26"/>
  <c r="M114" i="26"/>
  <c r="O114" i="26"/>
  <c r="Q114" i="26"/>
  <c r="V114" i="26"/>
  <c r="G116" i="26"/>
  <c r="M116" i="26" s="1"/>
  <c r="I116" i="26"/>
  <c r="K116" i="26"/>
  <c r="O116" i="26"/>
  <c r="Q116" i="26"/>
  <c r="V116" i="26"/>
  <c r="G118" i="26"/>
  <c r="M118" i="26" s="1"/>
  <c r="I118" i="26"/>
  <c r="K118" i="26"/>
  <c r="O118" i="26"/>
  <c r="Q118" i="26"/>
  <c r="V118" i="26"/>
  <c r="G120" i="26"/>
  <c r="I120" i="26"/>
  <c r="K120" i="26"/>
  <c r="M120" i="26"/>
  <c r="O120" i="26"/>
  <c r="Q120" i="26"/>
  <c r="V120" i="26"/>
  <c r="G122" i="26"/>
  <c r="I122" i="26"/>
  <c r="K122" i="26"/>
  <c r="M122" i="26"/>
  <c r="O122" i="26"/>
  <c r="Q122" i="26"/>
  <c r="V122" i="26"/>
  <c r="G124" i="26"/>
  <c r="AF153" i="26" s="1"/>
  <c r="I124" i="26"/>
  <c r="K124" i="26"/>
  <c r="O124" i="26"/>
  <c r="Q124" i="26"/>
  <c r="V124" i="26"/>
  <c r="G126" i="26"/>
  <c r="M126" i="26" s="1"/>
  <c r="I126" i="26"/>
  <c r="K126" i="26"/>
  <c r="O126" i="26"/>
  <c r="Q126" i="26"/>
  <c r="V126" i="26"/>
  <c r="G128" i="26"/>
  <c r="I128" i="26"/>
  <c r="K128" i="26"/>
  <c r="M128" i="26"/>
  <c r="O128" i="26"/>
  <c r="Q128" i="26"/>
  <c r="V128" i="26"/>
  <c r="G131" i="26"/>
  <c r="G130" i="26" s="1"/>
  <c r="I131" i="26"/>
  <c r="I130" i="26" s="1"/>
  <c r="K131" i="26"/>
  <c r="O131" i="26"/>
  <c r="O130" i="26" s="1"/>
  <c r="Q131" i="26"/>
  <c r="Q130" i="26" s="1"/>
  <c r="V131" i="26"/>
  <c r="G133" i="26"/>
  <c r="M133" i="26" s="1"/>
  <c r="I133" i="26"/>
  <c r="K133" i="26"/>
  <c r="K130" i="26" s="1"/>
  <c r="O133" i="26"/>
  <c r="Q133" i="26"/>
  <c r="V133" i="26"/>
  <c r="V130" i="26" s="1"/>
  <c r="G136" i="26"/>
  <c r="I136" i="26"/>
  <c r="K136" i="26"/>
  <c r="M136" i="26"/>
  <c r="O136" i="26"/>
  <c r="Q136" i="26"/>
  <c r="V136" i="26"/>
  <c r="G139" i="26"/>
  <c r="I139" i="26"/>
  <c r="K139" i="26"/>
  <c r="M139" i="26"/>
  <c r="O139" i="26"/>
  <c r="Q139" i="26"/>
  <c r="V139" i="26"/>
  <c r="G142" i="26"/>
  <c r="M142" i="26" s="1"/>
  <c r="I142" i="26"/>
  <c r="I141" i="26" s="1"/>
  <c r="K142" i="26"/>
  <c r="K141" i="26" s="1"/>
  <c r="O142" i="26"/>
  <c r="Q142" i="26"/>
  <c r="Q141" i="26" s="1"/>
  <c r="V142" i="26"/>
  <c r="V141" i="26" s="1"/>
  <c r="G144" i="26"/>
  <c r="I144" i="26"/>
  <c r="K144" i="26"/>
  <c r="M144" i="26"/>
  <c r="O144" i="26"/>
  <c r="Q144" i="26"/>
  <c r="V144" i="26"/>
  <c r="G146" i="26"/>
  <c r="I146" i="26"/>
  <c r="K146" i="26"/>
  <c r="M146" i="26"/>
  <c r="O146" i="26"/>
  <c r="Q146" i="26"/>
  <c r="V146" i="26"/>
  <c r="G148" i="26"/>
  <c r="G141" i="26" s="1"/>
  <c r="I148" i="26"/>
  <c r="K148" i="26"/>
  <c r="O148" i="26"/>
  <c r="O141" i="26" s="1"/>
  <c r="Q148" i="26"/>
  <c r="V148" i="26"/>
  <c r="G150" i="26"/>
  <c r="I150" i="26"/>
  <c r="O150" i="26"/>
  <c r="Q150" i="26"/>
  <c r="G151" i="26"/>
  <c r="I151" i="26"/>
  <c r="K151" i="26"/>
  <c r="K150" i="26" s="1"/>
  <c r="M151" i="26"/>
  <c r="M150" i="26" s="1"/>
  <c r="O151" i="26"/>
  <c r="Q151" i="26"/>
  <c r="V151" i="26"/>
  <c r="V150" i="26" s="1"/>
  <c r="AE153" i="26"/>
  <c r="G132" i="25"/>
  <c r="BA126" i="25"/>
  <c r="BA122" i="25"/>
  <c r="BA56" i="25"/>
  <c r="BA53" i="25"/>
  <c r="BA45" i="25"/>
  <c r="BA19" i="25"/>
  <c r="BA16" i="25"/>
  <c r="BA13" i="25"/>
  <c r="BA10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2" i="25"/>
  <c r="I12" i="25"/>
  <c r="K12" i="25"/>
  <c r="M12" i="25"/>
  <c r="O12" i="25"/>
  <c r="Q12" i="25"/>
  <c r="V12" i="25"/>
  <c r="G15" i="25"/>
  <c r="I15" i="25"/>
  <c r="K15" i="25"/>
  <c r="M15" i="25"/>
  <c r="O15" i="25"/>
  <c r="Q15" i="25"/>
  <c r="V15" i="25"/>
  <c r="G18" i="25"/>
  <c r="M18" i="25" s="1"/>
  <c r="I18" i="25"/>
  <c r="K18" i="25"/>
  <c r="O18" i="25"/>
  <c r="O8" i="25" s="1"/>
  <c r="Q18" i="25"/>
  <c r="V18" i="25"/>
  <c r="G21" i="25"/>
  <c r="M21" i="25" s="1"/>
  <c r="I21" i="25"/>
  <c r="K21" i="25"/>
  <c r="O21" i="25"/>
  <c r="Q21" i="25"/>
  <c r="V21" i="25"/>
  <c r="G25" i="25"/>
  <c r="I25" i="25"/>
  <c r="K25" i="25"/>
  <c r="M25" i="25"/>
  <c r="O25" i="25"/>
  <c r="Q25" i="25"/>
  <c r="V25" i="25"/>
  <c r="G29" i="25"/>
  <c r="I29" i="25"/>
  <c r="K29" i="25"/>
  <c r="M29" i="25"/>
  <c r="O29" i="25"/>
  <c r="Q29" i="25"/>
  <c r="V29" i="25"/>
  <c r="G32" i="25"/>
  <c r="M32" i="25" s="1"/>
  <c r="I32" i="25"/>
  <c r="K32" i="25"/>
  <c r="O32" i="25"/>
  <c r="Q32" i="25"/>
  <c r="V32" i="25"/>
  <c r="G36" i="25"/>
  <c r="M36" i="25" s="1"/>
  <c r="I36" i="25"/>
  <c r="K36" i="25"/>
  <c r="O36" i="25"/>
  <c r="Q36" i="25"/>
  <c r="V36" i="25"/>
  <c r="G44" i="25"/>
  <c r="I44" i="25"/>
  <c r="K44" i="25"/>
  <c r="M44" i="25"/>
  <c r="O44" i="25"/>
  <c r="Q44" i="25"/>
  <c r="V44" i="25"/>
  <c r="G48" i="25"/>
  <c r="I48" i="25"/>
  <c r="K48" i="25"/>
  <c r="M48" i="25"/>
  <c r="O48" i="25"/>
  <c r="Q48" i="25"/>
  <c r="V48" i="25"/>
  <c r="G52" i="25"/>
  <c r="M52" i="25" s="1"/>
  <c r="I52" i="25"/>
  <c r="K52" i="25"/>
  <c r="O52" i="25"/>
  <c r="Q52" i="25"/>
  <c r="V52" i="25"/>
  <c r="G55" i="25"/>
  <c r="M55" i="25" s="1"/>
  <c r="I55" i="25"/>
  <c r="K55" i="25"/>
  <c r="O55" i="25"/>
  <c r="Q55" i="25"/>
  <c r="V55" i="25"/>
  <c r="G59" i="25"/>
  <c r="I59" i="25"/>
  <c r="K59" i="25"/>
  <c r="M59" i="25"/>
  <c r="O59" i="25"/>
  <c r="Q59" i="25"/>
  <c r="V59" i="25"/>
  <c r="G63" i="25"/>
  <c r="M63" i="25" s="1"/>
  <c r="M62" i="25" s="1"/>
  <c r="I63" i="25"/>
  <c r="I62" i="25" s="1"/>
  <c r="K63" i="25"/>
  <c r="K62" i="25" s="1"/>
  <c r="O63" i="25"/>
  <c r="O62" i="25" s="1"/>
  <c r="Q63" i="25"/>
  <c r="Q62" i="25" s="1"/>
  <c r="V63" i="25"/>
  <c r="V62" i="25" s="1"/>
  <c r="I66" i="25"/>
  <c r="Q66" i="25"/>
  <c r="G67" i="25"/>
  <c r="I67" i="25"/>
  <c r="K67" i="25"/>
  <c r="K66" i="25" s="1"/>
  <c r="M67" i="25"/>
  <c r="O67" i="25"/>
  <c r="Q67" i="25"/>
  <c r="V67" i="25"/>
  <c r="V66" i="25" s="1"/>
  <c r="G70" i="25"/>
  <c r="I70" i="25"/>
  <c r="K70" i="25"/>
  <c r="M70" i="25"/>
  <c r="O70" i="25"/>
  <c r="Q70" i="25"/>
  <c r="V70" i="25"/>
  <c r="G72" i="25"/>
  <c r="G66" i="25" s="1"/>
  <c r="I72" i="25"/>
  <c r="K72" i="25"/>
  <c r="O72" i="25"/>
  <c r="O66" i="25" s="1"/>
  <c r="Q72" i="25"/>
  <c r="V72" i="25"/>
  <c r="G75" i="25"/>
  <c r="I75" i="25"/>
  <c r="K75" i="25"/>
  <c r="K74" i="25" s="1"/>
  <c r="M75" i="25"/>
  <c r="O75" i="25"/>
  <c r="Q75" i="25"/>
  <c r="V75" i="25"/>
  <c r="V74" i="25" s="1"/>
  <c r="G78" i="25"/>
  <c r="I78" i="25"/>
  <c r="K78" i="25"/>
  <c r="M78" i="25"/>
  <c r="O78" i="25"/>
  <c r="Q78" i="25"/>
  <c r="V78" i="25"/>
  <c r="G81" i="25"/>
  <c r="G74" i="25" s="1"/>
  <c r="I81" i="25"/>
  <c r="K81" i="25"/>
  <c r="O81" i="25"/>
  <c r="O74" i="25" s="1"/>
  <c r="Q81" i="25"/>
  <c r="V81" i="25"/>
  <c r="G83" i="25"/>
  <c r="M83" i="25" s="1"/>
  <c r="I83" i="25"/>
  <c r="I74" i="25" s="1"/>
  <c r="K83" i="25"/>
  <c r="O83" i="25"/>
  <c r="Q83" i="25"/>
  <c r="Q74" i="25" s="1"/>
  <c r="V83" i="25"/>
  <c r="G85" i="25"/>
  <c r="I85" i="25"/>
  <c r="K85" i="25"/>
  <c r="M85" i="25"/>
  <c r="O85" i="25"/>
  <c r="Q85" i="25"/>
  <c r="V85" i="25"/>
  <c r="G88" i="25"/>
  <c r="I88" i="25"/>
  <c r="K88" i="25"/>
  <c r="M88" i="25"/>
  <c r="O88" i="25"/>
  <c r="Q88" i="25"/>
  <c r="V88" i="25"/>
  <c r="G91" i="25"/>
  <c r="M91" i="25" s="1"/>
  <c r="I91" i="25"/>
  <c r="K91" i="25"/>
  <c r="O91" i="25"/>
  <c r="Q91" i="25"/>
  <c r="V91" i="25"/>
  <c r="G93" i="25"/>
  <c r="M93" i="25" s="1"/>
  <c r="I93" i="25"/>
  <c r="K93" i="25"/>
  <c r="O93" i="25"/>
  <c r="Q93" i="25"/>
  <c r="V93" i="25"/>
  <c r="G95" i="25"/>
  <c r="I95" i="25"/>
  <c r="K95" i="25"/>
  <c r="M95" i="25"/>
  <c r="O95" i="25"/>
  <c r="Q95" i="25"/>
  <c r="V95" i="25"/>
  <c r="G97" i="25"/>
  <c r="I97" i="25"/>
  <c r="K97" i="25"/>
  <c r="M97" i="25"/>
  <c r="O97" i="25"/>
  <c r="Q97" i="25"/>
  <c r="V97" i="25"/>
  <c r="G99" i="25"/>
  <c r="M99" i="25" s="1"/>
  <c r="I99" i="25"/>
  <c r="K99" i="25"/>
  <c r="O99" i="25"/>
  <c r="Q99" i="25"/>
  <c r="V99" i="25"/>
  <c r="G101" i="25"/>
  <c r="M101" i="25" s="1"/>
  <c r="I101" i="25"/>
  <c r="K101" i="25"/>
  <c r="O101" i="25"/>
  <c r="Q101" i="25"/>
  <c r="V101" i="25"/>
  <c r="G103" i="25"/>
  <c r="I103" i="25"/>
  <c r="K103" i="25"/>
  <c r="M103" i="25"/>
  <c r="O103" i="25"/>
  <c r="Q103" i="25"/>
  <c r="V103" i="25"/>
  <c r="G105" i="25"/>
  <c r="I105" i="25"/>
  <c r="K105" i="25"/>
  <c r="M105" i="25"/>
  <c r="O105" i="25"/>
  <c r="Q105" i="25"/>
  <c r="V105" i="25"/>
  <c r="G107" i="25"/>
  <c r="M107" i="25" s="1"/>
  <c r="I107" i="25"/>
  <c r="K107" i="25"/>
  <c r="O107" i="25"/>
  <c r="Q107" i="25"/>
  <c r="V107" i="25"/>
  <c r="G109" i="25"/>
  <c r="M109" i="25" s="1"/>
  <c r="I109" i="25"/>
  <c r="K109" i="25"/>
  <c r="O109" i="25"/>
  <c r="Q109" i="25"/>
  <c r="V109" i="25"/>
  <c r="G112" i="25"/>
  <c r="I112" i="25"/>
  <c r="K112" i="25"/>
  <c r="M112" i="25"/>
  <c r="O112" i="25"/>
  <c r="Q112" i="25"/>
  <c r="V112" i="25"/>
  <c r="G115" i="25"/>
  <c r="M115" i="25" s="1"/>
  <c r="I115" i="25"/>
  <c r="K115" i="25"/>
  <c r="O115" i="25"/>
  <c r="O111" i="25" s="1"/>
  <c r="Q115" i="25"/>
  <c r="V115" i="25"/>
  <c r="G118" i="25"/>
  <c r="M118" i="25" s="1"/>
  <c r="I118" i="25"/>
  <c r="I111" i="25" s="1"/>
  <c r="K118" i="25"/>
  <c r="O118" i="25"/>
  <c r="Q118" i="25"/>
  <c r="Q111" i="25" s="1"/>
  <c r="V118" i="25"/>
  <c r="G121" i="25"/>
  <c r="M121" i="25" s="1"/>
  <c r="I121" i="25"/>
  <c r="K121" i="25"/>
  <c r="K111" i="25" s="1"/>
  <c r="O121" i="25"/>
  <c r="Q121" i="25"/>
  <c r="V121" i="25"/>
  <c r="V111" i="25" s="1"/>
  <c r="G123" i="25"/>
  <c r="I123" i="25"/>
  <c r="K123" i="25"/>
  <c r="M123" i="25"/>
  <c r="O123" i="25"/>
  <c r="Q123" i="25"/>
  <c r="V123" i="25"/>
  <c r="G124" i="25"/>
  <c r="M124" i="25" s="1"/>
  <c r="I124" i="25"/>
  <c r="K124" i="25"/>
  <c r="O124" i="25"/>
  <c r="Q124" i="25"/>
  <c r="V124" i="25"/>
  <c r="G125" i="25"/>
  <c r="M125" i="25" s="1"/>
  <c r="I125" i="25"/>
  <c r="K125" i="25"/>
  <c r="O125" i="25"/>
  <c r="Q125" i="25"/>
  <c r="V125" i="25"/>
  <c r="G127" i="25"/>
  <c r="K127" i="25"/>
  <c r="O127" i="25"/>
  <c r="V127" i="25"/>
  <c r="G128" i="25"/>
  <c r="I128" i="25"/>
  <c r="I127" i="25" s="1"/>
  <c r="K128" i="25"/>
  <c r="M128" i="25"/>
  <c r="M127" i="25" s="1"/>
  <c r="O128" i="25"/>
  <c r="Q128" i="25"/>
  <c r="Q127" i="25" s="1"/>
  <c r="V128" i="25"/>
  <c r="AE132" i="25"/>
  <c r="AF132" i="25"/>
  <c r="G448" i="24"/>
  <c r="BA196" i="24"/>
  <c r="BA45" i="24"/>
  <c r="BA33" i="24"/>
  <c r="BA31" i="24"/>
  <c r="BA10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30" i="24"/>
  <c r="I30" i="24"/>
  <c r="K30" i="24"/>
  <c r="M30" i="24"/>
  <c r="O30" i="24"/>
  <c r="Q30" i="24"/>
  <c r="V30" i="24"/>
  <c r="G32" i="24"/>
  <c r="I32" i="24"/>
  <c r="K32" i="24"/>
  <c r="M32" i="24"/>
  <c r="O32" i="24"/>
  <c r="Q32" i="24"/>
  <c r="V32" i="24"/>
  <c r="G44" i="24"/>
  <c r="M44" i="24" s="1"/>
  <c r="I44" i="24"/>
  <c r="K44" i="24"/>
  <c r="O44" i="24"/>
  <c r="O8" i="24" s="1"/>
  <c r="Q44" i="24"/>
  <c r="V44" i="24"/>
  <c r="G46" i="24"/>
  <c r="M46" i="24" s="1"/>
  <c r="I46" i="24"/>
  <c r="K46" i="24"/>
  <c r="O46" i="24"/>
  <c r="Q46" i="24"/>
  <c r="V46" i="24"/>
  <c r="G67" i="24"/>
  <c r="I67" i="24"/>
  <c r="K67" i="24"/>
  <c r="M67" i="24"/>
  <c r="O67" i="24"/>
  <c r="Q67" i="24"/>
  <c r="V67" i="24"/>
  <c r="G69" i="24"/>
  <c r="I69" i="24"/>
  <c r="K69" i="24"/>
  <c r="M69" i="24"/>
  <c r="O69" i="24"/>
  <c r="Q69" i="24"/>
  <c r="V69" i="24"/>
  <c r="G79" i="24"/>
  <c r="M79" i="24" s="1"/>
  <c r="I79" i="24"/>
  <c r="K79" i="24"/>
  <c r="O79" i="24"/>
  <c r="Q79" i="24"/>
  <c r="V79" i="24"/>
  <c r="G81" i="24"/>
  <c r="M81" i="24" s="1"/>
  <c r="I81" i="24"/>
  <c r="K81" i="24"/>
  <c r="O81" i="24"/>
  <c r="Q81" i="24"/>
  <c r="V81" i="24"/>
  <c r="G92" i="24"/>
  <c r="I92" i="24"/>
  <c r="K92" i="24"/>
  <c r="M92" i="24"/>
  <c r="O92" i="24"/>
  <c r="Q92" i="24"/>
  <c r="V92" i="24"/>
  <c r="G94" i="24"/>
  <c r="I94" i="24"/>
  <c r="K94" i="24"/>
  <c r="M94" i="24"/>
  <c r="O94" i="24"/>
  <c r="Q94" i="24"/>
  <c r="V94" i="24"/>
  <c r="G115" i="24"/>
  <c r="M115" i="24" s="1"/>
  <c r="I115" i="24"/>
  <c r="K115" i="24"/>
  <c r="O115" i="24"/>
  <c r="Q115" i="24"/>
  <c r="V115" i="24"/>
  <c r="G146" i="24"/>
  <c r="M146" i="24" s="1"/>
  <c r="I146" i="24"/>
  <c r="K146" i="24"/>
  <c r="O146" i="24"/>
  <c r="Q146" i="24"/>
  <c r="V146" i="24"/>
  <c r="G149" i="24"/>
  <c r="I149" i="24"/>
  <c r="K149" i="24"/>
  <c r="M149" i="24"/>
  <c r="O149" i="24"/>
  <c r="Q149" i="24"/>
  <c r="V149" i="24"/>
  <c r="G179" i="24"/>
  <c r="I179" i="24"/>
  <c r="K179" i="24"/>
  <c r="M179" i="24"/>
  <c r="O179" i="24"/>
  <c r="Q179" i="24"/>
  <c r="V179" i="24"/>
  <c r="G195" i="24"/>
  <c r="M195" i="24" s="1"/>
  <c r="I195" i="24"/>
  <c r="K195" i="24"/>
  <c r="O195" i="24"/>
  <c r="Q195" i="24"/>
  <c r="V195" i="24"/>
  <c r="G229" i="24"/>
  <c r="I229" i="24"/>
  <c r="K229" i="24"/>
  <c r="M229" i="24"/>
  <c r="O229" i="24"/>
  <c r="Q229" i="24"/>
  <c r="V229" i="24"/>
  <c r="G259" i="24"/>
  <c r="I259" i="24"/>
  <c r="K259" i="24"/>
  <c r="M259" i="24"/>
  <c r="O259" i="24"/>
  <c r="Q259" i="24"/>
  <c r="V259" i="24"/>
  <c r="G279" i="24"/>
  <c r="M279" i="24" s="1"/>
  <c r="M278" i="24" s="1"/>
  <c r="I279" i="24"/>
  <c r="I278" i="24" s="1"/>
  <c r="K279" i="24"/>
  <c r="K278" i="24" s="1"/>
  <c r="O279" i="24"/>
  <c r="O278" i="24" s="1"/>
  <c r="Q279" i="24"/>
  <c r="Q278" i="24" s="1"/>
  <c r="V279" i="24"/>
  <c r="V278" i="24" s="1"/>
  <c r="G304" i="24"/>
  <c r="I304" i="24"/>
  <c r="K304" i="24"/>
  <c r="M304" i="24"/>
  <c r="O304" i="24"/>
  <c r="Q304" i="24"/>
  <c r="V304" i="24"/>
  <c r="G317" i="24"/>
  <c r="I317" i="24"/>
  <c r="I316" i="24" s="1"/>
  <c r="K317" i="24"/>
  <c r="M317" i="24"/>
  <c r="M316" i="24" s="1"/>
  <c r="O317" i="24"/>
  <c r="Q317" i="24"/>
  <c r="Q316" i="24" s="1"/>
  <c r="V317" i="24"/>
  <c r="G357" i="24"/>
  <c r="M357" i="24" s="1"/>
  <c r="I357" i="24"/>
  <c r="K357" i="24"/>
  <c r="K316" i="24" s="1"/>
  <c r="O357" i="24"/>
  <c r="O316" i="24" s="1"/>
  <c r="Q357" i="24"/>
  <c r="V357" i="24"/>
  <c r="V316" i="24" s="1"/>
  <c r="G361" i="24"/>
  <c r="I361" i="24"/>
  <c r="K361" i="24"/>
  <c r="M361" i="24"/>
  <c r="O361" i="24"/>
  <c r="Q361" i="24"/>
  <c r="V361" i="24"/>
  <c r="G382" i="24"/>
  <c r="M382" i="24" s="1"/>
  <c r="I382" i="24"/>
  <c r="K382" i="24"/>
  <c r="O382" i="24"/>
  <c r="Q382" i="24"/>
  <c r="V382" i="24"/>
  <c r="G385" i="24"/>
  <c r="I385" i="24"/>
  <c r="K385" i="24"/>
  <c r="M385" i="24"/>
  <c r="O385" i="24"/>
  <c r="Q385" i="24"/>
  <c r="V385" i="24"/>
  <c r="G387" i="24"/>
  <c r="M387" i="24" s="1"/>
  <c r="I387" i="24"/>
  <c r="K387" i="24"/>
  <c r="O387" i="24"/>
  <c r="Q387" i="24"/>
  <c r="V387" i="24"/>
  <c r="G389" i="24"/>
  <c r="I389" i="24"/>
  <c r="K389" i="24"/>
  <c r="M389" i="24"/>
  <c r="O389" i="24"/>
  <c r="Q389" i="24"/>
  <c r="V389" i="24"/>
  <c r="G398" i="24"/>
  <c r="M398" i="24" s="1"/>
  <c r="I398" i="24"/>
  <c r="K398" i="24"/>
  <c r="O398" i="24"/>
  <c r="Q398" i="24"/>
  <c r="V398" i="24"/>
  <c r="G419" i="24"/>
  <c r="M419" i="24" s="1"/>
  <c r="I419" i="24"/>
  <c r="K419" i="24"/>
  <c r="K418" i="24" s="1"/>
  <c r="O419" i="24"/>
  <c r="O418" i="24" s="1"/>
  <c r="Q419" i="24"/>
  <c r="V419" i="24"/>
  <c r="V418" i="24" s="1"/>
  <c r="G423" i="24"/>
  <c r="I423" i="24"/>
  <c r="I418" i="24" s="1"/>
  <c r="K423" i="24"/>
  <c r="M423" i="24"/>
  <c r="O423" i="24"/>
  <c r="Q423" i="24"/>
  <c r="Q418" i="24" s="1"/>
  <c r="V423" i="24"/>
  <c r="G427" i="24"/>
  <c r="M427" i="24" s="1"/>
  <c r="I427" i="24"/>
  <c r="K427" i="24"/>
  <c r="O427" i="24"/>
  <c r="Q427" i="24"/>
  <c r="V427" i="24"/>
  <c r="G430" i="24"/>
  <c r="I430" i="24"/>
  <c r="K430" i="24"/>
  <c r="M430" i="24"/>
  <c r="O430" i="24"/>
  <c r="Q430" i="24"/>
  <c r="V430" i="24"/>
  <c r="G432" i="24"/>
  <c r="M432" i="24" s="1"/>
  <c r="I432" i="24"/>
  <c r="K432" i="24"/>
  <c r="O432" i="24"/>
  <c r="Q432" i="24"/>
  <c r="V432" i="24"/>
  <c r="G433" i="24"/>
  <c r="I433" i="24"/>
  <c r="K433" i="24"/>
  <c r="M433" i="24"/>
  <c r="O433" i="24"/>
  <c r="Q433" i="24"/>
  <c r="V433" i="24"/>
  <c r="G435" i="24"/>
  <c r="M435" i="24" s="1"/>
  <c r="I435" i="24"/>
  <c r="K435" i="24"/>
  <c r="O435" i="24"/>
  <c r="Q435" i="24"/>
  <c r="V435" i="24"/>
  <c r="G437" i="24"/>
  <c r="I437" i="24"/>
  <c r="K437" i="24"/>
  <c r="M437" i="24"/>
  <c r="O437" i="24"/>
  <c r="Q437" i="24"/>
  <c r="V437" i="24"/>
  <c r="G439" i="24"/>
  <c r="M439" i="24" s="1"/>
  <c r="I439" i="24"/>
  <c r="K439" i="24"/>
  <c r="O439" i="24"/>
  <c r="Q439" i="24"/>
  <c r="V439" i="24"/>
  <c r="G442" i="24"/>
  <c r="I442" i="24"/>
  <c r="K442" i="24"/>
  <c r="M442" i="24"/>
  <c r="O442" i="24"/>
  <c r="Q442" i="24"/>
  <c r="V442" i="24"/>
  <c r="G444" i="24"/>
  <c r="K444" i="24"/>
  <c r="O444" i="24"/>
  <c r="V444" i="24"/>
  <c r="G445" i="24"/>
  <c r="I445" i="24"/>
  <c r="I444" i="24" s="1"/>
  <c r="K445" i="24"/>
  <c r="M445" i="24"/>
  <c r="M444" i="24" s="1"/>
  <c r="O445" i="24"/>
  <c r="Q445" i="24"/>
  <c r="Q444" i="24" s="1"/>
  <c r="V445" i="24"/>
  <c r="AE448" i="24"/>
  <c r="AF448" i="24"/>
  <c r="G1643" i="23"/>
  <c r="BA1512" i="23"/>
  <c r="BA1012" i="23"/>
  <c r="BA909" i="23"/>
  <c r="BA688" i="23"/>
  <c r="BA680" i="23"/>
  <c r="BA221" i="23"/>
  <c r="BA191" i="23"/>
  <c r="BA109" i="23"/>
  <c r="BA27" i="23"/>
  <c r="BA24" i="23"/>
  <c r="BA21" i="23"/>
  <c r="BA16" i="23"/>
  <c r="BA13" i="23"/>
  <c r="BA10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2" i="23"/>
  <c r="I12" i="23"/>
  <c r="K12" i="23"/>
  <c r="M12" i="23"/>
  <c r="O12" i="23"/>
  <c r="Q12" i="23"/>
  <c r="V12" i="23"/>
  <c r="G15" i="23"/>
  <c r="I15" i="23"/>
  <c r="K15" i="23"/>
  <c r="M15" i="23"/>
  <c r="O15" i="23"/>
  <c r="Q15" i="23"/>
  <c r="V15" i="23"/>
  <c r="G17" i="23"/>
  <c r="M17" i="23" s="1"/>
  <c r="I17" i="23"/>
  <c r="K17" i="23"/>
  <c r="O17" i="23"/>
  <c r="O8" i="23" s="1"/>
  <c r="Q17" i="23"/>
  <c r="V17" i="23"/>
  <c r="G20" i="23"/>
  <c r="I20" i="23"/>
  <c r="K20" i="23"/>
  <c r="M20" i="23"/>
  <c r="O20" i="23"/>
  <c r="Q20" i="23"/>
  <c r="V20" i="23"/>
  <c r="G23" i="23"/>
  <c r="I23" i="23"/>
  <c r="K23" i="23"/>
  <c r="M23" i="23"/>
  <c r="O23" i="23"/>
  <c r="Q23" i="23"/>
  <c r="V23" i="23"/>
  <c r="G26" i="23"/>
  <c r="I26" i="23"/>
  <c r="K26" i="23"/>
  <c r="M26" i="23"/>
  <c r="O26" i="23"/>
  <c r="Q26" i="23"/>
  <c r="V26" i="23"/>
  <c r="G108" i="23"/>
  <c r="M108" i="23" s="1"/>
  <c r="I108" i="23"/>
  <c r="K108" i="23"/>
  <c r="O108" i="23"/>
  <c r="Q108" i="23"/>
  <c r="V108" i="23"/>
  <c r="G190" i="23"/>
  <c r="I190" i="23"/>
  <c r="K190" i="23"/>
  <c r="M190" i="23"/>
  <c r="O190" i="23"/>
  <c r="Q190" i="23"/>
  <c r="V190" i="23"/>
  <c r="G220" i="23"/>
  <c r="I220" i="23"/>
  <c r="K220" i="23"/>
  <c r="M220" i="23"/>
  <c r="O220" i="23"/>
  <c r="Q220" i="23"/>
  <c r="V220" i="23"/>
  <c r="G250" i="23"/>
  <c r="I250" i="23"/>
  <c r="K250" i="23"/>
  <c r="M250" i="23"/>
  <c r="O250" i="23"/>
  <c r="Q250" i="23"/>
  <c r="V250" i="23"/>
  <c r="G324" i="23"/>
  <c r="M324" i="23" s="1"/>
  <c r="I324" i="23"/>
  <c r="K324" i="23"/>
  <c r="O324" i="23"/>
  <c r="Q324" i="23"/>
  <c r="V324" i="23"/>
  <c r="G398" i="23"/>
  <c r="I398" i="23"/>
  <c r="K398" i="23"/>
  <c r="M398" i="23"/>
  <c r="O398" i="23"/>
  <c r="Q398" i="23"/>
  <c r="V398" i="23"/>
  <c r="G442" i="23"/>
  <c r="I442" i="23"/>
  <c r="K442" i="23"/>
  <c r="M442" i="23"/>
  <c r="O442" i="23"/>
  <c r="Q442" i="23"/>
  <c r="V442" i="23"/>
  <c r="G487" i="23"/>
  <c r="I487" i="23"/>
  <c r="K487" i="23"/>
  <c r="M487" i="23"/>
  <c r="O487" i="23"/>
  <c r="Q487" i="23"/>
  <c r="V487" i="23"/>
  <c r="G532" i="23"/>
  <c r="M532" i="23" s="1"/>
  <c r="I532" i="23"/>
  <c r="K532" i="23"/>
  <c r="O532" i="23"/>
  <c r="Q532" i="23"/>
  <c r="V532" i="23"/>
  <c r="G577" i="23"/>
  <c r="I577" i="23"/>
  <c r="K577" i="23"/>
  <c r="M577" i="23"/>
  <c r="O577" i="23"/>
  <c r="Q577" i="23"/>
  <c r="V577" i="23"/>
  <c r="G656" i="23"/>
  <c r="I656" i="23"/>
  <c r="K656" i="23"/>
  <c r="M656" i="23"/>
  <c r="O656" i="23"/>
  <c r="Q656" i="23"/>
  <c r="V656" i="23"/>
  <c r="G662" i="23"/>
  <c r="I662" i="23"/>
  <c r="K662" i="23"/>
  <c r="M662" i="23"/>
  <c r="O662" i="23"/>
  <c r="Q662" i="23"/>
  <c r="V662" i="23"/>
  <c r="G668" i="23"/>
  <c r="M668" i="23" s="1"/>
  <c r="I668" i="23"/>
  <c r="K668" i="23"/>
  <c r="O668" i="23"/>
  <c r="Q668" i="23"/>
  <c r="V668" i="23"/>
  <c r="G678" i="23"/>
  <c r="M678" i="23" s="1"/>
  <c r="I678" i="23"/>
  <c r="K678" i="23"/>
  <c r="O678" i="23"/>
  <c r="Q678" i="23"/>
  <c r="V678" i="23"/>
  <c r="G682" i="23"/>
  <c r="I682" i="23"/>
  <c r="K682" i="23"/>
  <c r="M682" i="23"/>
  <c r="O682" i="23"/>
  <c r="Q682" i="23"/>
  <c r="V682" i="23"/>
  <c r="G687" i="23"/>
  <c r="I687" i="23"/>
  <c r="K687" i="23"/>
  <c r="M687" i="23"/>
  <c r="O687" i="23"/>
  <c r="Q687" i="23"/>
  <c r="V687" i="23"/>
  <c r="G799" i="23"/>
  <c r="M799" i="23" s="1"/>
  <c r="I799" i="23"/>
  <c r="K799" i="23"/>
  <c r="O799" i="23"/>
  <c r="Q799" i="23"/>
  <c r="V799" i="23"/>
  <c r="G801" i="23"/>
  <c r="I801" i="23"/>
  <c r="K801" i="23"/>
  <c r="M801" i="23"/>
  <c r="O801" i="23"/>
  <c r="Q801" i="23"/>
  <c r="V801" i="23"/>
  <c r="G808" i="23"/>
  <c r="I808" i="23"/>
  <c r="K808" i="23"/>
  <c r="M808" i="23"/>
  <c r="O808" i="23"/>
  <c r="Q808" i="23"/>
  <c r="V808" i="23"/>
  <c r="G908" i="23"/>
  <c r="I908" i="23"/>
  <c r="K908" i="23"/>
  <c r="M908" i="23"/>
  <c r="O908" i="23"/>
  <c r="Q908" i="23"/>
  <c r="V908" i="23"/>
  <c r="G1011" i="23"/>
  <c r="M1011" i="23" s="1"/>
  <c r="I1011" i="23"/>
  <c r="K1011" i="23"/>
  <c r="O1011" i="23"/>
  <c r="Q1011" i="23"/>
  <c r="V1011" i="23"/>
  <c r="G1021" i="23"/>
  <c r="M1021" i="23" s="1"/>
  <c r="I1021" i="23"/>
  <c r="K1021" i="23"/>
  <c r="O1021" i="23"/>
  <c r="Q1021" i="23"/>
  <c r="V1021" i="23"/>
  <c r="G1120" i="23"/>
  <c r="I1120" i="23"/>
  <c r="I1119" i="23" s="1"/>
  <c r="K1120" i="23"/>
  <c r="M1120" i="23"/>
  <c r="O1120" i="23"/>
  <c r="Q1120" i="23"/>
  <c r="Q1119" i="23" s="1"/>
  <c r="V1120" i="23"/>
  <c r="G1123" i="23"/>
  <c r="G1119" i="23" s="1"/>
  <c r="I1123" i="23"/>
  <c r="K1123" i="23"/>
  <c r="O1123" i="23"/>
  <c r="O1119" i="23" s="1"/>
  <c r="Q1123" i="23"/>
  <c r="V1123" i="23"/>
  <c r="G1198" i="23"/>
  <c r="I1198" i="23"/>
  <c r="K1198" i="23"/>
  <c r="M1198" i="23"/>
  <c r="O1198" i="23"/>
  <c r="Q1198" i="23"/>
  <c r="V1198" i="23"/>
  <c r="G1226" i="23"/>
  <c r="M1226" i="23" s="1"/>
  <c r="I1226" i="23"/>
  <c r="K1226" i="23"/>
  <c r="K1119" i="23" s="1"/>
  <c r="O1226" i="23"/>
  <c r="Q1226" i="23"/>
  <c r="V1226" i="23"/>
  <c r="V1119" i="23" s="1"/>
  <c r="G1230" i="23"/>
  <c r="M1230" i="23" s="1"/>
  <c r="I1230" i="23"/>
  <c r="K1230" i="23"/>
  <c r="K1229" i="23" s="1"/>
  <c r="O1230" i="23"/>
  <c r="O1229" i="23" s="1"/>
  <c r="Q1230" i="23"/>
  <c r="V1230" i="23"/>
  <c r="V1229" i="23" s="1"/>
  <c r="G1316" i="23"/>
  <c r="I1316" i="23"/>
  <c r="I1229" i="23" s="1"/>
  <c r="K1316" i="23"/>
  <c r="M1316" i="23"/>
  <c r="O1316" i="23"/>
  <c r="Q1316" i="23"/>
  <c r="Q1229" i="23" s="1"/>
  <c r="V1316" i="23"/>
  <c r="G1333" i="23"/>
  <c r="M1333" i="23" s="1"/>
  <c r="I1333" i="23"/>
  <c r="K1333" i="23"/>
  <c r="O1333" i="23"/>
  <c r="Q1333" i="23"/>
  <c r="V1333" i="23"/>
  <c r="G1345" i="23"/>
  <c r="I1345" i="23"/>
  <c r="K1345" i="23"/>
  <c r="M1345" i="23"/>
  <c r="O1345" i="23"/>
  <c r="Q1345" i="23"/>
  <c r="V1345" i="23"/>
  <c r="G1348" i="23"/>
  <c r="M1348" i="23" s="1"/>
  <c r="I1348" i="23"/>
  <c r="K1348" i="23"/>
  <c r="O1348" i="23"/>
  <c r="Q1348" i="23"/>
  <c r="V1348" i="23"/>
  <c r="G1397" i="23"/>
  <c r="I1397" i="23"/>
  <c r="K1397" i="23"/>
  <c r="M1397" i="23"/>
  <c r="O1397" i="23"/>
  <c r="Q1397" i="23"/>
  <c r="V1397" i="23"/>
  <c r="G1400" i="23"/>
  <c r="M1400" i="23" s="1"/>
  <c r="I1400" i="23"/>
  <c r="K1400" i="23"/>
  <c r="O1400" i="23"/>
  <c r="Q1400" i="23"/>
  <c r="V1400" i="23"/>
  <c r="G1403" i="23"/>
  <c r="I1403" i="23"/>
  <c r="K1403" i="23"/>
  <c r="M1403" i="23"/>
  <c r="O1403" i="23"/>
  <c r="Q1403" i="23"/>
  <c r="V1403" i="23"/>
  <c r="G1405" i="23"/>
  <c r="M1405" i="23" s="1"/>
  <c r="I1405" i="23"/>
  <c r="K1405" i="23"/>
  <c r="O1405" i="23"/>
  <c r="Q1405" i="23"/>
  <c r="V1405" i="23"/>
  <c r="G1407" i="23"/>
  <c r="I1407" i="23"/>
  <c r="K1407" i="23"/>
  <c r="M1407" i="23"/>
  <c r="O1407" i="23"/>
  <c r="Q1407" i="23"/>
  <c r="V1407" i="23"/>
  <c r="G1414" i="23"/>
  <c r="M1414" i="23" s="1"/>
  <c r="I1414" i="23"/>
  <c r="K1414" i="23"/>
  <c r="O1414" i="23"/>
  <c r="Q1414" i="23"/>
  <c r="V1414" i="23"/>
  <c r="G1416" i="23"/>
  <c r="I1416" i="23"/>
  <c r="K1416" i="23"/>
  <c r="M1416" i="23"/>
  <c r="O1416" i="23"/>
  <c r="Q1416" i="23"/>
  <c r="V1416" i="23"/>
  <c r="G1418" i="23"/>
  <c r="M1418" i="23" s="1"/>
  <c r="I1418" i="23"/>
  <c r="K1418" i="23"/>
  <c r="O1418" i="23"/>
  <c r="Q1418" i="23"/>
  <c r="V1418" i="23"/>
  <c r="G1420" i="23"/>
  <c r="I1420" i="23"/>
  <c r="K1420" i="23"/>
  <c r="M1420" i="23"/>
  <c r="O1420" i="23"/>
  <c r="Q1420" i="23"/>
  <c r="V1420" i="23"/>
  <c r="G1422" i="23"/>
  <c r="M1422" i="23" s="1"/>
  <c r="I1422" i="23"/>
  <c r="K1422" i="23"/>
  <c r="O1422" i="23"/>
  <c r="Q1422" i="23"/>
  <c r="V1422" i="23"/>
  <c r="G1424" i="23"/>
  <c r="I1424" i="23"/>
  <c r="K1424" i="23"/>
  <c r="M1424" i="23"/>
  <c r="O1424" i="23"/>
  <c r="Q1424" i="23"/>
  <c r="V1424" i="23"/>
  <c r="G1433" i="23"/>
  <c r="M1433" i="23" s="1"/>
  <c r="I1433" i="23"/>
  <c r="K1433" i="23"/>
  <c r="O1433" i="23"/>
  <c r="Q1433" i="23"/>
  <c r="V1433" i="23"/>
  <c r="G1440" i="23"/>
  <c r="I1440" i="23"/>
  <c r="K1440" i="23"/>
  <c r="M1440" i="23"/>
  <c r="O1440" i="23"/>
  <c r="Q1440" i="23"/>
  <c r="V1440" i="23"/>
  <c r="G1442" i="23"/>
  <c r="M1442" i="23" s="1"/>
  <c r="I1442" i="23"/>
  <c r="K1442" i="23"/>
  <c r="O1442" i="23"/>
  <c r="Q1442" i="23"/>
  <c r="V1442" i="23"/>
  <c r="G1491" i="23"/>
  <c r="M1491" i="23" s="1"/>
  <c r="I1491" i="23"/>
  <c r="K1491" i="23"/>
  <c r="K1490" i="23" s="1"/>
  <c r="O1491" i="23"/>
  <c r="O1490" i="23" s="1"/>
  <c r="Q1491" i="23"/>
  <c r="V1491" i="23"/>
  <c r="V1490" i="23" s="1"/>
  <c r="G1495" i="23"/>
  <c r="I1495" i="23"/>
  <c r="I1490" i="23" s="1"/>
  <c r="K1495" i="23"/>
  <c r="M1495" i="23"/>
  <c r="O1495" i="23"/>
  <c r="Q1495" i="23"/>
  <c r="Q1490" i="23" s="1"/>
  <c r="V1495" i="23"/>
  <c r="G1497" i="23"/>
  <c r="M1497" i="23" s="1"/>
  <c r="I1497" i="23"/>
  <c r="K1497" i="23"/>
  <c r="O1497" i="23"/>
  <c r="Q1497" i="23"/>
  <c r="V1497" i="23"/>
  <c r="G1503" i="23"/>
  <c r="I1503" i="23"/>
  <c r="K1503" i="23"/>
  <c r="M1503" i="23"/>
  <c r="O1503" i="23"/>
  <c r="Q1503" i="23"/>
  <c r="V1503" i="23"/>
  <c r="G1505" i="23"/>
  <c r="M1505" i="23" s="1"/>
  <c r="I1505" i="23"/>
  <c r="K1505" i="23"/>
  <c r="O1505" i="23"/>
  <c r="Q1505" i="23"/>
  <c r="V1505" i="23"/>
  <c r="G1507" i="23"/>
  <c r="I1507" i="23"/>
  <c r="K1507" i="23"/>
  <c r="M1507" i="23"/>
  <c r="O1507" i="23"/>
  <c r="Q1507" i="23"/>
  <c r="V1507" i="23"/>
  <c r="G1509" i="23"/>
  <c r="M1509" i="23" s="1"/>
  <c r="I1509" i="23"/>
  <c r="K1509" i="23"/>
  <c r="O1509" i="23"/>
  <c r="Q1509" i="23"/>
  <c r="V1509" i="23"/>
  <c r="G1511" i="23"/>
  <c r="I1511" i="23"/>
  <c r="K1511" i="23"/>
  <c r="M1511" i="23"/>
  <c r="O1511" i="23"/>
  <c r="Q1511" i="23"/>
  <c r="V1511" i="23"/>
  <c r="G1522" i="23"/>
  <c r="M1522" i="23" s="1"/>
  <c r="I1522" i="23"/>
  <c r="K1522" i="23"/>
  <c r="O1522" i="23"/>
  <c r="Q1522" i="23"/>
  <c r="V1522" i="23"/>
  <c r="G1533" i="23"/>
  <c r="G1532" i="23" s="1"/>
  <c r="I1533" i="23"/>
  <c r="K1533" i="23"/>
  <c r="K1532" i="23" s="1"/>
  <c r="O1533" i="23"/>
  <c r="O1532" i="23" s="1"/>
  <c r="Q1533" i="23"/>
  <c r="V1533" i="23"/>
  <c r="V1532" i="23" s="1"/>
  <c r="G1536" i="23"/>
  <c r="I1536" i="23"/>
  <c r="K1536" i="23"/>
  <c r="M1536" i="23"/>
  <c r="O1536" i="23"/>
  <c r="Q1536" i="23"/>
  <c r="V1536" i="23"/>
  <c r="G1540" i="23"/>
  <c r="M1540" i="23" s="1"/>
  <c r="I1540" i="23"/>
  <c r="K1540" i="23"/>
  <c r="O1540" i="23"/>
  <c r="Q1540" i="23"/>
  <c r="V1540" i="23"/>
  <c r="G1552" i="23"/>
  <c r="I1552" i="23"/>
  <c r="I1532" i="23" s="1"/>
  <c r="K1552" i="23"/>
  <c r="M1552" i="23"/>
  <c r="O1552" i="23"/>
  <c r="Q1552" i="23"/>
  <c r="Q1532" i="23" s="1"/>
  <c r="V1552" i="23"/>
  <c r="G1556" i="23"/>
  <c r="M1556" i="23" s="1"/>
  <c r="I1556" i="23"/>
  <c r="K1556" i="23"/>
  <c r="O1556" i="23"/>
  <c r="Q1556" i="23"/>
  <c r="V1556" i="23"/>
  <c r="G1562" i="23"/>
  <c r="I1562" i="23"/>
  <c r="K1562" i="23"/>
  <c r="M1562" i="23"/>
  <c r="O1562" i="23"/>
  <c r="Q1562" i="23"/>
  <c r="V1562" i="23"/>
  <c r="G1572" i="23"/>
  <c r="M1572" i="23" s="1"/>
  <c r="I1572" i="23"/>
  <c r="K1572" i="23"/>
  <c r="O1572" i="23"/>
  <c r="Q1572" i="23"/>
  <c r="V1572" i="23"/>
  <c r="G1577" i="23"/>
  <c r="I1577" i="23"/>
  <c r="K1577" i="23"/>
  <c r="M1577" i="23"/>
  <c r="O1577" i="23"/>
  <c r="Q1577" i="23"/>
  <c r="V1577" i="23"/>
  <c r="G1579" i="23"/>
  <c r="M1579" i="23" s="1"/>
  <c r="I1579" i="23"/>
  <c r="K1579" i="23"/>
  <c r="O1579" i="23"/>
  <c r="Q1579" i="23"/>
  <c r="V1579" i="23"/>
  <c r="G1584" i="23"/>
  <c r="I1584" i="23"/>
  <c r="K1584" i="23"/>
  <c r="M1584" i="23"/>
  <c r="O1584" i="23"/>
  <c r="Q1584" i="23"/>
  <c r="V1584" i="23"/>
  <c r="G1588" i="23"/>
  <c r="M1588" i="23" s="1"/>
  <c r="I1588" i="23"/>
  <c r="K1588" i="23"/>
  <c r="O1588" i="23"/>
  <c r="Q1588" i="23"/>
  <c r="V1588" i="23"/>
  <c r="G1591" i="23"/>
  <c r="I1591" i="23"/>
  <c r="K1591" i="23"/>
  <c r="M1591" i="23"/>
  <c r="O1591" i="23"/>
  <c r="Q1591" i="23"/>
  <c r="V1591" i="23"/>
  <c r="G1594" i="23"/>
  <c r="M1594" i="23" s="1"/>
  <c r="I1594" i="23"/>
  <c r="K1594" i="23"/>
  <c r="O1594" i="23"/>
  <c r="Q1594" i="23"/>
  <c r="V1594" i="23"/>
  <c r="G1597" i="23"/>
  <c r="I1597" i="23"/>
  <c r="K1597" i="23"/>
  <c r="M1597" i="23"/>
  <c r="O1597" i="23"/>
  <c r="Q1597" i="23"/>
  <c r="V1597" i="23"/>
  <c r="G1601" i="23"/>
  <c r="M1601" i="23" s="1"/>
  <c r="I1601" i="23"/>
  <c r="K1601" i="23"/>
  <c r="O1601" i="23"/>
  <c r="Q1601" i="23"/>
  <c r="V1601" i="23"/>
  <c r="G1603" i="23"/>
  <c r="I1603" i="23"/>
  <c r="K1603" i="23"/>
  <c r="M1603" i="23"/>
  <c r="O1603" i="23"/>
  <c r="Q1603" i="23"/>
  <c r="V1603" i="23"/>
  <c r="G1606" i="23"/>
  <c r="M1606" i="23" s="1"/>
  <c r="I1606" i="23"/>
  <c r="K1606" i="23"/>
  <c r="O1606" i="23"/>
  <c r="Q1606" i="23"/>
  <c r="V1606" i="23"/>
  <c r="G1609" i="23"/>
  <c r="I1609" i="23"/>
  <c r="K1609" i="23"/>
  <c r="M1609" i="23"/>
  <c r="O1609" i="23"/>
  <c r="Q1609" i="23"/>
  <c r="V1609" i="23"/>
  <c r="G1612" i="23"/>
  <c r="M1612" i="23" s="1"/>
  <c r="I1612" i="23"/>
  <c r="K1612" i="23"/>
  <c r="O1612" i="23"/>
  <c r="Q1612" i="23"/>
  <c r="V1612" i="23"/>
  <c r="G1615" i="23"/>
  <c r="I1615" i="23"/>
  <c r="K1615" i="23"/>
  <c r="M1615" i="23"/>
  <c r="O1615" i="23"/>
  <c r="Q1615" i="23"/>
  <c r="V1615" i="23"/>
  <c r="G1618" i="23"/>
  <c r="M1618" i="23" s="1"/>
  <c r="I1618" i="23"/>
  <c r="K1618" i="23"/>
  <c r="O1618" i="23"/>
  <c r="Q1618" i="23"/>
  <c r="V1618" i="23"/>
  <c r="G1621" i="23"/>
  <c r="I1621" i="23"/>
  <c r="K1621" i="23"/>
  <c r="M1621" i="23"/>
  <c r="O1621" i="23"/>
  <c r="Q1621" i="23"/>
  <c r="V1621" i="23"/>
  <c r="G1625" i="23"/>
  <c r="M1625" i="23" s="1"/>
  <c r="I1625" i="23"/>
  <c r="K1625" i="23"/>
  <c r="O1625" i="23"/>
  <c r="Q1625" i="23"/>
  <c r="V1625" i="23"/>
  <c r="G1629" i="23"/>
  <c r="I1629" i="23"/>
  <c r="O1629" i="23"/>
  <c r="Q1629" i="23"/>
  <c r="G1630" i="23"/>
  <c r="M1630" i="23" s="1"/>
  <c r="M1629" i="23" s="1"/>
  <c r="I1630" i="23"/>
  <c r="K1630" i="23"/>
  <c r="K1629" i="23" s="1"/>
  <c r="O1630" i="23"/>
  <c r="Q1630" i="23"/>
  <c r="V1630" i="23"/>
  <c r="V1629" i="23" s="1"/>
  <c r="G1634" i="23"/>
  <c r="M1634" i="23" s="1"/>
  <c r="I1634" i="23"/>
  <c r="I1633" i="23" s="1"/>
  <c r="K1634" i="23"/>
  <c r="O1634" i="23"/>
  <c r="O1633" i="23" s="1"/>
  <c r="Q1634" i="23"/>
  <c r="Q1633" i="23" s="1"/>
  <c r="V1634" i="23"/>
  <c r="G1636" i="23"/>
  <c r="M1636" i="23" s="1"/>
  <c r="I1636" i="23"/>
  <c r="K1636" i="23"/>
  <c r="O1636" i="23"/>
  <c r="Q1636" i="23"/>
  <c r="V1636" i="23"/>
  <c r="G1638" i="23"/>
  <c r="I1638" i="23"/>
  <c r="K1638" i="23"/>
  <c r="K1633" i="23" s="1"/>
  <c r="M1638" i="23"/>
  <c r="O1638" i="23"/>
  <c r="Q1638" i="23"/>
  <c r="V1638" i="23"/>
  <c r="V1633" i="23" s="1"/>
  <c r="G1640" i="23"/>
  <c r="I1640" i="23"/>
  <c r="K1640" i="23"/>
  <c r="M1640" i="23"/>
  <c r="O1640" i="23"/>
  <c r="Q1640" i="23"/>
  <c r="V1640" i="23"/>
  <c r="AE1643" i="23"/>
  <c r="AF1643" i="23"/>
  <c r="G587" i="22"/>
  <c r="BA329" i="22"/>
  <c r="BA308" i="22"/>
  <c r="BA214" i="22"/>
  <c r="BA206" i="22"/>
  <c r="BA89" i="22"/>
  <c r="BA74" i="22"/>
  <c r="BA59" i="22"/>
  <c r="BA48" i="22"/>
  <c r="BA37" i="22"/>
  <c r="BA34" i="22"/>
  <c r="BA31" i="22"/>
  <c r="BA27" i="22"/>
  <c r="BA23" i="22"/>
  <c r="BA13" i="22"/>
  <c r="BA10" i="22"/>
  <c r="G9" i="22"/>
  <c r="M9" i="22" s="1"/>
  <c r="I9" i="22"/>
  <c r="I8" i="22" s="1"/>
  <c r="K9" i="22"/>
  <c r="K8" i="22" s="1"/>
  <c r="O9" i="22"/>
  <c r="Q9" i="22"/>
  <c r="Q8" i="22" s="1"/>
  <c r="V9" i="22"/>
  <c r="V8" i="22" s="1"/>
  <c r="G12" i="22"/>
  <c r="I12" i="22"/>
  <c r="K12" i="22"/>
  <c r="M12" i="22"/>
  <c r="O12" i="22"/>
  <c r="Q12" i="22"/>
  <c r="V12" i="22"/>
  <c r="G15" i="22"/>
  <c r="I15" i="22"/>
  <c r="K15" i="22"/>
  <c r="M15" i="22"/>
  <c r="O15" i="22"/>
  <c r="Q15" i="22"/>
  <c r="V15" i="22"/>
  <c r="G18" i="22"/>
  <c r="M18" i="22" s="1"/>
  <c r="I18" i="22"/>
  <c r="K18" i="22"/>
  <c r="O18" i="22"/>
  <c r="O8" i="22" s="1"/>
  <c r="Q18" i="22"/>
  <c r="V18" i="22"/>
  <c r="G22" i="22"/>
  <c r="I22" i="22"/>
  <c r="K22" i="22"/>
  <c r="M22" i="22"/>
  <c r="O22" i="22"/>
  <c r="Q22" i="22"/>
  <c r="V22" i="22"/>
  <c r="G26" i="22"/>
  <c r="I26" i="22"/>
  <c r="K26" i="22"/>
  <c r="M26" i="22"/>
  <c r="O26" i="22"/>
  <c r="Q26" i="22"/>
  <c r="V26" i="22"/>
  <c r="G30" i="22"/>
  <c r="I30" i="22"/>
  <c r="K30" i="22"/>
  <c r="M30" i="22"/>
  <c r="O30" i="22"/>
  <c r="Q30" i="22"/>
  <c r="V30" i="22"/>
  <c r="G33" i="22"/>
  <c r="M33" i="22" s="1"/>
  <c r="I33" i="22"/>
  <c r="K33" i="22"/>
  <c r="O33" i="22"/>
  <c r="Q33" i="22"/>
  <c r="V33" i="22"/>
  <c r="G36" i="22"/>
  <c r="I36" i="22"/>
  <c r="K36" i="22"/>
  <c r="M36" i="22"/>
  <c r="O36" i="22"/>
  <c r="Q36" i="22"/>
  <c r="V36" i="22"/>
  <c r="G47" i="22"/>
  <c r="I47" i="22"/>
  <c r="K47" i="22"/>
  <c r="M47" i="22"/>
  <c r="O47" i="22"/>
  <c r="Q47" i="22"/>
  <c r="V47" i="22"/>
  <c r="G58" i="22"/>
  <c r="I58" i="22"/>
  <c r="K58" i="22"/>
  <c r="M58" i="22"/>
  <c r="O58" i="22"/>
  <c r="Q58" i="22"/>
  <c r="V58" i="22"/>
  <c r="G73" i="22"/>
  <c r="M73" i="22" s="1"/>
  <c r="I73" i="22"/>
  <c r="K73" i="22"/>
  <c r="O73" i="22"/>
  <c r="Q73" i="22"/>
  <c r="V73" i="22"/>
  <c r="G88" i="22"/>
  <c r="I88" i="22"/>
  <c r="K88" i="22"/>
  <c r="M88" i="22"/>
  <c r="O88" i="22"/>
  <c r="Q88" i="22"/>
  <c r="V88" i="22"/>
  <c r="G91" i="22"/>
  <c r="I91" i="22"/>
  <c r="K91" i="22"/>
  <c r="M91" i="22"/>
  <c r="O91" i="22"/>
  <c r="Q91" i="22"/>
  <c r="V91" i="22"/>
  <c r="G102" i="22"/>
  <c r="I102" i="22"/>
  <c r="K102" i="22"/>
  <c r="M102" i="22"/>
  <c r="O102" i="22"/>
  <c r="Q102" i="22"/>
  <c r="V102" i="22"/>
  <c r="G113" i="22"/>
  <c r="M113" i="22" s="1"/>
  <c r="I113" i="22"/>
  <c r="K113" i="22"/>
  <c r="O113" i="22"/>
  <c r="Q113" i="22"/>
  <c r="V113" i="22"/>
  <c r="G130" i="22"/>
  <c r="I130" i="22"/>
  <c r="K130" i="22"/>
  <c r="M130" i="22"/>
  <c r="O130" i="22"/>
  <c r="Q130" i="22"/>
  <c r="V130" i="22"/>
  <c r="G148" i="22"/>
  <c r="I148" i="22"/>
  <c r="K148" i="22"/>
  <c r="M148" i="22"/>
  <c r="O148" i="22"/>
  <c r="Q148" i="22"/>
  <c r="V148" i="22"/>
  <c r="G167" i="22"/>
  <c r="I167" i="22"/>
  <c r="K167" i="22"/>
  <c r="M167" i="22"/>
  <c r="O167" i="22"/>
  <c r="Q167" i="22"/>
  <c r="V167" i="22"/>
  <c r="G186" i="22"/>
  <c r="M186" i="22" s="1"/>
  <c r="I186" i="22"/>
  <c r="K186" i="22"/>
  <c r="O186" i="22"/>
  <c r="Q186" i="22"/>
  <c r="V186" i="22"/>
  <c r="G197" i="22"/>
  <c r="I197" i="22"/>
  <c r="K197" i="22"/>
  <c r="M197" i="22"/>
  <c r="O197" i="22"/>
  <c r="Q197" i="22"/>
  <c r="V197" i="22"/>
  <c r="G201" i="22"/>
  <c r="I201" i="22"/>
  <c r="K201" i="22"/>
  <c r="M201" i="22"/>
  <c r="O201" i="22"/>
  <c r="Q201" i="22"/>
  <c r="V201" i="22"/>
  <c r="G204" i="22"/>
  <c r="I204" i="22"/>
  <c r="K204" i="22"/>
  <c r="M204" i="22"/>
  <c r="O204" i="22"/>
  <c r="Q204" i="22"/>
  <c r="V204" i="22"/>
  <c r="G212" i="22"/>
  <c r="M212" i="22" s="1"/>
  <c r="I212" i="22"/>
  <c r="K212" i="22"/>
  <c r="O212" i="22"/>
  <c r="Q212" i="22"/>
  <c r="V212" i="22"/>
  <c r="G224" i="22"/>
  <c r="I224" i="22"/>
  <c r="K224" i="22"/>
  <c r="M224" i="22"/>
  <c r="O224" i="22"/>
  <c r="Q224" i="22"/>
  <c r="V224" i="22"/>
  <c r="G248" i="22"/>
  <c r="I248" i="22"/>
  <c r="K248" i="22"/>
  <c r="M248" i="22"/>
  <c r="O248" i="22"/>
  <c r="Q248" i="22"/>
  <c r="V248" i="22"/>
  <c r="G276" i="22"/>
  <c r="I276" i="22"/>
  <c r="K276" i="22"/>
  <c r="M276" i="22"/>
  <c r="O276" i="22"/>
  <c r="Q276" i="22"/>
  <c r="V276" i="22"/>
  <c r="G281" i="22"/>
  <c r="M281" i="22" s="1"/>
  <c r="I281" i="22"/>
  <c r="K281" i="22"/>
  <c r="O281" i="22"/>
  <c r="Q281" i="22"/>
  <c r="V281" i="22"/>
  <c r="G307" i="22"/>
  <c r="I307" i="22"/>
  <c r="K307" i="22"/>
  <c r="M307" i="22"/>
  <c r="O307" i="22"/>
  <c r="Q307" i="22"/>
  <c r="V307" i="22"/>
  <c r="G323" i="22"/>
  <c r="I323" i="22"/>
  <c r="K323" i="22"/>
  <c r="M323" i="22"/>
  <c r="O323" i="22"/>
  <c r="Q323" i="22"/>
  <c r="V323" i="22"/>
  <c r="G325" i="22"/>
  <c r="I325" i="22"/>
  <c r="K325" i="22"/>
  <c r="M325" i="22"/>
  <c r="O325" i="22"/>
  <c r="Q325" i="22"/>
  <c r="V325" i="22"/>
  <c r="G328" i="22"/>
  <c r="M328" i="22" s="1"/>
  <c r="I328" i="22"/>
  <c r="K328" i="22"/>
  <c r="O328" i="22"/>
  <c r="Q328" i="22"/>
  <c r="V328" i="22"/>
  <c r="G335" i="22"/>
  <c r="I335" i="22"/>
  <c r="K335" i="22"/>
  <c r="M335" i="22"/>
  <c r="O335" i="22"/>
  <c r="Q335" i="22"/>
  <c r="V335" i="22"/>
  <c r="G337" i="22"/>
  <c r="I337" i="22"/>
  <c r="K337" i="22"/>
  <c r="M337" i="22"/>
  <c r="O337" i="22"/>
  <c r="Q337" i="22"/>
  <c r="V337" i="22"/>
  <c r="G339" i="22"/>
  <c r="I339" i="22"/>
  <c r="K339" i="22"/>
  <c r="M339" i="22"/>
  <c r="O339" i="22"/>
  <c r="Q339" i="22"/>
  <c r="V339" i="22"/>
  <c r="G347" i="22"/>
  <c r="M347" i="22" s="1"/>
  <c r="I347" i="22"/>
  <c r="I346" i="22" s="1"/>
  <c r="K347" i="22"/>
  <c r="K346" i="22" s="1"/>
  <c r="O347" i="22"/>
  <c r="Q347" i="22"/>
  <c r="Q346" i="22" s="1"/>
  <c r="V347" i="22"/>
  <c r="V346" i="22" s="1"/>
  <c r="G353" i="22"/>
  <c r="I353" i="22"/>
  <c r="K353" i="22"/>
  <c r="M353" i="22"/>
  <c r="O353" i="22"/>
  <c r="Q353" i="22"/>
  <c r="V353" i="22"/>
  <c r="G368" i="22"/>
  <c r="I368" i="22"/>
  <c r="K368" i="22"/>
  <c r="M368" i="22"/>
  <c r="O368" i="22"/>
  <c r="Q368" i="22"/>
  <c r="V368" i="22"/>
  <c r="G370" i="22"/>
  <c r="M370" i="22" s="1"/>
  <c r="I370" i="22"/>
  <c r="K370" i="22"/>
  <c r="O370" i="22"/>
  <c r="O346" i="22" s="1"/>
  <c r="Q370" i="22"/>
  <c r="V370" i="22"/>
  <c r="G385" i="22"/>
  <c r="I385" i="22"/>
  <c r="K385" i="22"/>
  <c r="M385" i="22"/>
  <c r="O385" i="22"/>
  <c r="Q385" i="22"/>
  <c r="V385" i="22"/>
  <c r="G388" i="22"/>
  <c r="I388" i="22"/>
  <c r="K388" i="22"/>
  <c r="M388" i="22"/>
  <c r="O388" i="22"/>
  <c r="Q388" i="22"/>
  <c r="V388" i="22"/>
  <c r="G395" i="22"/>
  <c r="G394" i="22" s="1"/>
  <c r="I395" i="22"/>
  <c r="I394" i="22" s="1"/>
  <c r="K395" i="22"/>
  <c r="K394" i="22" s="1"/>
  <c r="O395" i="22"/>
  <c r="O394" i="22" s="1"/>
  <c r="Q395" i="22"/>
  <c r="Q394" i="22" s="1"/>
  <c r="V395" i="22"/>
  <c r="V394" i="22" s="1"/>
  <c r="G398" i="22"/>
  <c r="I398" i="22"/>
  <c r="K398" i="22"/>
  <c r="M398" i="22"/>
  <c r="O398" i="22"/>
  <c r="Q398" i="22"/>
  <c r="V398" i="22"/>
  <c r="G401" i="22"/>
  <c r="I401" i="22"/>
  <c r="K401" i="22"/>
  <c r="M401" i="22"/>
  <c r="O401" i="22"/>
  <c r="Q401" i="22"/>
  <c r="V401" i="22"/>
  <c r="G403" i="22"/>
  <c r="I403" i="22"/>
  <c r="K403" i="22"/>
  <c r="M403" i="22"/>
  <c r="O403" i="22"/>
  <c r="Q403" i="22"/>
  <c r="V403" i="22"/>
  <c r="G405" i="22"/>
  <c r="M405" i="22" s="1"/>
  <c r="I405" i="22"/>
  <c r="K405" i="22"/>
  <c r="O405" i="22"/>
  <c r="Q405" i="22"/>
  <c r="V405" i="22"/>
  <c r="G408" i="22"/>
  <c r="I408" i="22"/>
  <c r="I407" i="22" s="1"/>
  <c r="K408" i="22"/>
  <c r="K407" i="22" s="1"/>
  <c r="M408" i="22"/>
  <c r="O408" i="22"/>
  <c r="Q408" i="22"/>
  <c r="Q407" i="22" s="1"/>
  <c r="V408" i="22"/>
  <c r="V407" i="22" s="1"/>
  <c r="G411" i="22"/>
  <c r="I411" i="22"/>
  <c r="K411" i="22"/>
  <c r="M411" i="22"/>
  <c r="O411" i="22"/>
  <c r="Q411" i="22"/>
  <c r="V411" i="22"/>
  <c r="G435" i="22"/>
  <c r="G407" i="22" s="1"/>
  <c r="I435" i="22"/>
  <c r="K435" i="22"/>
  <c r="M435" i="22"/>
  <c r="O435" i="22"/>
  <c r="O407" i="22" s="1"/>
  <c r="Q435" i="22"/>
  <c r="V435" i="22"/>
  <c r="G438" i="22"/>
  <c r="M438" i="22" s="1"/>
  <c r="I438" i="22"/>
  <c r="K438" i="22"/>
  <c r="O438" i="22"/>
  <c r="Q438" i="22"/>
  <c r="V438" i="22"/>
  <c r="G449" i="22"/>
  <c r="I449" i="22"/>
  <c r="K449" i="22"/>
  <c r="M449" i="22"/>
  <c r="O449" i="22"/>
  <c r="Q449" i="22"/>
  <c r="V449" i="22"/>
  <c r="G459" i="22"/>
  <c r="I459" i="22"/>
  <c r="K459" i="22"/>
  <c r="M459" i="22"/>
  <c r="O459" i="22"/>
  <c r="Q459" i="22"/>
  <c r="V459" i="22"/>
  <c r="G469" i="22"/>
  <c r="I469" i="22"/>
  <c r="K469" i="22"/>
  <c r="M469" i="22"/>
  <c r="O469" i="22"/>
  <c r="Q469" i="22"/>
  <c r="V469" i="22"/>
  <c r="G471" i="22"/>
  <c r="M471" i="22" s="1"/>
  <c r="I471" i="22"/>
  <c r="K471" i="22"/>
  <c r="O471" i="22"/>
  <c r="Q471" i="22"/>
  <c r="V471" i="22"/>
  <c r="G481" i="22"/>
  <c r="I481" i="22"/>
  <c r="K481" i="22"/>
  <c r="M481" i="22"/>
  <c r="O481" i="22"/>
  <c r="Q481" i="22"/>
  <c r="V481" i="22"/>
  <c r="G491" i="22"/>
  <c r="I491" i="22"/>
  <c r="K491" i="22"/>
  <c r="M491" i="22"/>
  <c r="O491" i="22"/>
  <c r="Q491" i="22"/>
  <c r="V491" i="22"/>
  <c r="G501" i="22"/>
  <c r="I501" i="22"/>
  <c r="K501" i="22"/>
  <c r="M501" i="22"/>
  <c r="O501" i="22"/>
  <c r="Q501" i="22"/>
  <c r="V501" i="22"/>
  <c r="G511" i="22"/>
  <c r="M511" i="22" s="1"/>
  <c r="I511" i="22"/>
  <c r="K511" i="22"/>
  <c r="O511" i="22"/>
  <c r="Q511" i="22"/>
  <c r="V511" i="22"/>
  <c r="G521" i="22"/>
  <c r="I521" i="22"/>
  <c r="K521" i="22"/>
  <c r="M521" i="22"/>
  <c r="O521" i="22"/>
  <c r="Q521" i="22"/>
  <c r="V521" i="22"/>
  <c r="G531" i="22"/>
  <c r="I531" i="22"/>
  <c r="K531" i="22"/>
  <c r="M531" i="22"/>
  <c r="O531" i="22"/>
  <c r="Q531" i="22"/>
  <c r="V531" i="22"/>
  <c r="G541" i="22"/>
  <c r="I541" i="22"/>
  <c r="K541" i="22"/>
  <c r="M541" i="22"/>
  <c r="O541" i="22"/>
  <c r="Q541" i="22"/>
  <c r="V541" i="22"/>
  <c r="G551" i="22"/>
  <c r="M551" i="22" s="1"/>
  <c r="I551" i="22"/>
  <c r="K551" i="22"/>
  <c r="O551" i="22"/>
  <c r="Q551" i="22"/>
  <c r="V551" i="22"/>
  <c r="G561" i="22"/>
  <c r="I561" i="22"/>
  <c r="K561" i="22"/>
  <c r="M561" i="22"/>
  <c r="O561" i="22"/>
  <c r="Q561" i="22"/>
  <c r="V561" i="22"/>
  <c r="G572" i="22"/>
  <c r="I572" i="22"/>
  <c r="K572" i="22"/>
  <c r="M572" i="22"/>
  <c r="O572" i="22"/>
  <c r="Q572" i="22"/>
  <c r="V572" i="22"/>
  <c r="G582" i="22"/>
  <c r="O582" i="22"/>
  <c r="G583" i="22"/>
  <c r="M583" i="22" s="1"/>
  <c r="M582" i="22" s="1"/>
  <c r="I583" i="22"/>
  <c r="I582" i="22" s="1"/>
  <c r="K583" i="22"/>
  <c r="K582" i="22" s="1"/>
  <c r="O583" i="22"/>
  <c r="Q583" i="22"/>
  <c r="Q582" i="22" s="1"/>
  <c r="V583" i="22"/>
  <c r="V582" i="22" s="1"/>
  <c r="AE587" i="22"/>
  <c r="AF587" i="22"/>
  <c r="G177" i="21"/>
  <c r="BA171" i="21"/>
  <c r="BA169" i="21"/>
  <c r="BA102" i="21"/>
  <c r="BA29" i="21"/>
  <c r="BA18" i="21"/>
  <c r="BA14" i="21"/>
  <c r="BA10" i="21"/>
  <c r="G9" i="21"/>
  <c r="M9" i="21" s="1"/>
  <c r="M8" i="21" s="1"/>
  <c r="I9" i="21"/>
  <c r="I8" i="21" s="1"/>
  <c r="K9" i="21"/>
  <c r="K8" i="21" s="1"/>
  <c r="O9" i="21"/>
  <c r="Q9" i="21"/>
  <c r="Q8" i="21" s="1"/>
  <c r="V9" i="21"/>
  <c r="V8" i="21" s="1"/>
  <c r="G12" i="21"/>
  <c r="I12" i="21"/>
  <c r="K12" i="21"/>
  <c r="M12" i="21"/>
  <c r="O12" i="21"/>
  <c r="Q12" i="21"/>
  <c r="V12" i="21"/>
  <c r="G16" i="21"/>
  <c r="I16" i="21"/>
  <c r="K16" i="21"/>
  <c r="M16" i="21"/>
  <c r="O16" i="21"/>
  <c r="Q16" i="21"/>
  <c r="V16" i="21"/>
  <c r="G20" i="21"/>
  <c r="M20" i="21" s="1"/>
  <c r="I20" i="21"/>
  <c r="K20" i="21"/>
  <c r="O20" i="21"/>
  <c r="O8" i="21" s="1"/>
  <c r="Q20" i="21"/>
  <c r="V20" i="21"/>
  <c r="G22" i="21"/>
  <c r="I22" i="21"/>
  <c r="K22" i="21"/>
  <c r="M22" i="21"/>
  <c r="O22" i="21"/>
  <c r="Q22" i="21"/>
  <c r="V22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G31" i="21"/>
  <c r="M31" i="21" s="1"/>
  <c r="I31" i="21"/>
  <c r="K31" i="21"/>
  <c r="O31" i="21"/>
  <c r="Q31" i="21"/>
  <c r="V31" i="21"/>
  <c r="G39" i="21"/>
  <c r="I39" i="21"/>
  <c r="O39" i="21"/>
  <c r="Q39" i="21"/>
  <c r="G40" i="21"/>
  <c r="I40" i="21"/>
  <c r="K40" i="21"/>
  <c r="K39" i="21" s="1"/>
  <c r="M40" i="21"/>
  <c r="M39" i="21" s="1"/>
  <c r="O40" i="21"/>
  <c r="Q40" i="21"/>
  <c r="V40" i="21"/>
  <c r="V39" i="21" s="1"/>
  <c r="G44" i="21"/>
  <c r="G43" i="21" s="1"/>
  <c r="I44" i="21"/>
  <c r="I43" i="21" s="1"/>
  <c r="K44" i="21"/>
  <c r="O44" i="21"/>
  <c r="O43" i="21" s="1"/>
  <c r="Q44" i="21"/>
  <c r="Q43" i="21" s="1"/>
  <c r="V44" i="21"/>
  <c r="G63" i="21"/>
  <c r="M63" i="21" s="1"/>
  <c r="I63" i="21"/>
  <c r="K63" i="21"/>
  <c r="O63" i="21"/>
  <c r="Q63" i="21"/>
  <c r="V63" i="21"/>
  <c r="G69" i="21"/>
  <c r="I69" i="21"/>
  <c r="K69" i="21"/>
  <c r="K43" i="21" s="1"/>
  <c r="M69" i="21"/>
  <c r="O69" i="21"/>
  <c r="Q69" i="21"/>
  <c r="V69" i="21"/>
  <c r="V43" i="21" s="1"/>
  <c r="G88" i="21"/>
  <c r="I88" i="21"/>
  <c r="K88" i="21"/>
  <c r="M88" i="21"/>
  <c r="O88" i="21"/>
  <c r="Q88" i="21"/>
  <c r="V88" i="21"/>
  <c r="G96" i="21"/>
  <c r="M96" i="21" s="1"/>
  <c r="I96" i="21"/>
  <c r="I95" i="21" s="1"/>
  <c r="K96" i="21"/>
  <c r="K95" i="21" s="1"/>
  <c r="O96" i="21"/>
  <c r="Q96" i="21"/>
  <c r="Q95" i="21" s="1"/>
  <c r="V96" i="21"/>
  <c r="V95" i="21" s="1"/>
  <c r="G105" i="21"/>
  <c r="I105" i="21"/>
  <c r="K105" i="21"/>
  <c r="M105" i="21"/>
  <c r="O105" i="21"/>
  <c r="Q105" i="21"/>
  <c r="V105" i="21"/>
  <c r="G108" i="21"/>
  <c r="I108" i="21"/>
  <c r="K108" i="21"/>
  <c r="M108" i="21"/>
  <c r="O108" i="21"/>
  <c r="Q108" i="21"/>
  <c r="V108" i="21"/>
  <c r="G110" i="21"/>
  <c r="AF177" i="21" s="1"/>
  <c r="I110" i="21"/>
  <c r="K110" i="21"/>
  <c r="O110" i="21"/>
  <c r="O95" i="21" s="1"/>
  <c r="Q110" i="21"/>
  <c r="V110" i="21"/>
  <c r="G112" i="21"/>
  <c r="M112" i="21" s="1"/>
  <c r="I112" i="21"/>
  <c r="K112" i="21"/>
  <c r="O112" i="21"/>
  <c r="Q112" i="21"/>
  <c r="V112" i="21"/>
  <c r="G114" i="21"/>
  <c r="I114" i="21"/>
  <c r="K114" i="21"/>
  <c r="M114" i="21"/>
  <c r="O114" i="21"/>
  <c r="Q114" i="21"/>
  <c r="V114" i="21"/>
  <c r="G116" i="21"/>
  <c r="I116" i="21"/>
  <c r="K116" i="21"/>
  <c r="M116" i="21"/>
  <c r="O116" i="21"/>
  <c r="Q116" i="21"/>
  <c r="V116" i="21"/>
  <c r="G118" i="21"/>
  <c r="M118" i="21" s="1"/>
  <c r="I118" i="21"/>
  <c r="K118" i="21"/>
  <c r="O118" i="21"/>
  <c r="Q118" i="21"/>
  <c r="V118" i="21"/>
  <c r="G121" i="21"/>
  <c r="I121" i="21"/>
  <c r="K121" i="21"/>
  <c r="K120" i="21" s="1"/>
  <c r="M121" i="21"/>
  <c r="O121" i="21"/>
  <c r="Q121" i="21"/>
  <c r="V121" i="21"/>
  <c r="V120" i="21" s="1"/>
  <c r="G140" i="21"/>
  <c r="I140" i="21"/>
  <c r="K140" i="21"/>
  <c r="M140" i="21"/>
  <c r="O140" i="21"/>
  <c r="Q140" i="21"/>
  <c r="V140" i="21"/>
  <c r="G147" i="21"/>
  <c r="G120" i="21" s="1"/>
  <c r="I147" i="21"/>
  <c r="K147" i="21"/>
  <c r="O147" i="21"/>
  <c r="O120" i="21" s="1"/>
  <c r="Q147" i="21"/>
  <c r="V147" i="21"/>
  <c r="G166" i="21"/>
  <c r="M166" i="21" s="1"/>
  <c r="I166" i="21"/>
  <c r="I120" i="21" s="1"/>
  <c r="K166" i="21"/>
  <c r="O166" i="21"/>
  <c r="Q166" i="21"/>
  <c r="Q120" i="21" s="1"/>
  <c r="V166" i="21"/>
  <c r="G168" i="21"/>
  <c r="I168" i="21"/>
  <c r="K168" i="21"/>
  <c r="M168" i="21"/>
  <c r="O168" i="21"/>
  <c r="Q168" i="21"/>
  <c r="V168" i="21"/>
  <c r="G170" i="21"/>
  <c r="I170" i="21"/>
  <c r="K170" i="21"/>
  <c r="M170" i="21"/>
  <c r="O170" i="21"/>
  <c r="Q170" i="21"/>
  <c r="V170" i="21"/>
  <c r="G172" i="21"/>
  <c r="M172" i="21" s="1"/>
  <c r="I172" i="21"/>
  <c r="K172" i="21"/>
  <c r="O172" i="21"/>
  <c r="Q172" i="21"/>
  <c r="V172" i="21"/>
  <c r="G173" i="21"/>
  <c r="I173" i="21"/>
  <c r="O173" i="21"/>
  <c r="Q173" i="21"/>
  <c r="G174" i="21"/>
  <c r="I174" i="21"/>
  <c r="K174" i="21"/>
  <c r="K173" i="21" s="1"/>
  <c r="M174" i="21"/>
  <c r="M173" i="21" s="1"/>
  <c r="O174" i="21"/>
  <c r="Q174" i="21"/>
  <c r="V174" i="21"/>
  <c r="V173" i="21" s="1"/>
  <c r="AE177" i="21"/>
  <c r="G242" i="20"/>
  <c r="BA222" i="20"/>
  <c r="BA189" i="20"/>
  <c r="BA186" i="20"/>
  <c r="BA166" i="20"/>
  <c r="BA138" i="20"/>
  <c r="BA36" i="20"/>
  <c r="BA33" i="20"/>
  <c r="BA30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9" i="20"/>
  <c r="I19" i="20"/>
  <c r="K19" i="20"/>
  <c r="M19" i="20"/>
  <c r="O19" i="20"/>
  <c r="Q19" i="20"/>
  <c r="V19" i="20"/>
  <c r="G29" i="20"/>
  <c r="I29" i="20"/>
  <c r="K29" i="20"/>
  <c r="M29" i="20"/>
  <c r="O29" i="20"/>
  <c r="Q29" i="20"/>
  <c r="V29" i="20"/>
  <c r="G32" i="20"/>
  <c r="G8" i="20" s="1"/>
  <c r="I32" i="20"/>
  <c r="K32" i="20"/>
  <c r="O32" i="20"/>
  <c r="O8" i="20" s="1"/>
  <c r="Q32" i="20"/>
  <c r="V32" i="20"/>
  <c r="G35" i="20"/>
  <c r="M35" i="20" s="1"/>
  <c r="I35" i="20"/>
  <c r="K35" i="20"/>
  <c r="O35" i="20"/>
  <c r="Q35" i="20"/>
  <c r="V35" i="20"/>
  <c r="G38" i="20"/>
  <c r="I38" i="20"/>
  <c r="K38" i="20"/>
  <c r="M38" i="20"/>
  <c r="O38" i="20"/>
  <c r="Q38" i="20"/>
  <c r="V38" i="20"/>
  <c r="G44" i="20"/>
  <c r="I44" i="20"/>
  <c r="K44" i="20"/>
  <c r="M44" i="20"/>
  <c r="O44" i="20"/>
  <c r="Q44" i="20"/>
  <c r="V44" i="20"/>
  <c r="G53" i="20"/>
  <c r="M53" i="20" s="1"/>
  <c r="I53" i="20"/>
  <c r="K53" i="20"/>
  <c r="O53" i="20"/>
  <c r="Q53" i="20"/>
  <c r="V53" i="20"/>
  <c r="G55" i="20"/>
  <c r="I55" i="20"/>
  <c r="K55" i="20"/>
  <c r="M55" i="20"/>
  <c r="O55" i="20"/>
  <c r="Q55" i="20"/>
  <c r="V55" i="20"/>
  <c r="G60" i="20"/>
  <c r="I60" i="20"/>
  <c r="K60" i="20"/>
  <c r="M60" i="20"/>
  <c r="O60" i="20"/>
  <c r="Q60" i="20"/>
  <c r="V60" i="20"/>
  <c r="G65" i="20"/>
  <c r="I65" i="20"/>
  <c r="K65" i="20"/>
  <c r="M65" i="20"/>
  <c r="O65" i="20"/>
  <c r="Q65" i="20"/>
  <c r="V65" i="20"/>
  <c r="G67" i="20"/>
  <c r="M67" i="20" s="1"/>
  <c r="I67" i="20"/>
  <c r="K67" i="20"/>
  <c r="O67" i="20"/>
  <c r="Q67" i="20"/>
  <c r="V67" i="20"/>
  <c r="G72" i="20"/>
  <c r="I72" i="20"/>
  <c r="K72" i="20"/>
  <c r="M72" i="20"/>
  <c r="O72" i="20"/>
  <c r="Q72" i="20"/>
  <c r="V72" i="20"/>
  <c r="G75" i="20"/>
  <c r="I75" i="20"/>
  <c r="K75" i="20"/>
  <c r="M75" i="20"/>
  <c r="O75" i="20"/>
  <c r="Q75" i="20"/>
  <c r="V75" i="20"/>
  <c r="G77" i="20"/>
  <c r="I77" i="20"/>
  <c r="K77" i="20"/>
  <c r="M77" i="20"/>
  <c r="O77" i="20"/>
  <c r="Q77" i="20"/>
  <c r="V77" i="20"/>
  <c r="G81" i="20"/>
  <c r="M81" i="20" s="1"/>
  <c r="I81" i="20"/>
  <c r="K81" i="20"/>
  <c r="O81" i="20"/>
  <c r="Q81" i="20"/>
  <c r="V81" i="20"/>
  <c r="G85" i="20"/>
  <c r="I85" i="20"/>
  <c r="K85" i="20"/>
  <c r="M85" i="20"/>
  <c r="O85" i="20"/>
  <c r="Q85" i="20"/>
  <c r="V85" i="20"/>
  <c r="G87" i="20"/>
  <c r="M87" i="20" s="1"/>
  <c r="I87" i="20"/>
  <c r="K87" i="20"/>
  <c r="O87" i="20"/>
  <c r="Q87" i="20"/>
  <c r="V87" i="20"/>
  <c r="G96" i="20"/>
  <c r="G95" i="20" s="1"/>
  <c r="I96" i="20"/>
  <c r="I95" i="20" s="1"/>
  <c r="K96" i="20"/>
  <c r="K95" i="20" s="1"/>
  <c r="O96" i="20"/>
  <c r="O95" i="20" s="1"/>
  <c r="Q96" i="20"/>
  <c r="Q95" i="20" s="1"/>
  <c r="V96" i="20"/>
  <c r="V95" i="20" s="1"/>
  <c r="G98" i="20"/>
  <c r="I98" i="20"/>
  <c r="K98" i="20"/>
  <c r="M98" i="20"/>
  <c r="O98" i="20"/>
  <c r="Q98" i="20"/>
  <c r="V98" i="20"/>
  <c r="G100" i="20"/>
  <c r="I100" i="20"/>
  <c r="K100" i="20"/>
  <c r="M100" i="20"/>
  <c r="O100" i="20"/>
  <c r="Q100" i="20"/>
  <c r="V100" i="20"/>
  <c r="G102" i="20"/>
  <c r="I102" i="20"/>
  <c r="K102" i="20"/>
  <c r="M102" i="20"/>
  <c r="O102" i="20"/>
  <c r="Q102" i="20"/>
  <c r="V102" i="20"/>
  <c r="G105" i="20"/>
  <c r="M105" i="20" s="1"/>
  <c r="I105" i="20"/>
  <c r="K105" i="20"/>
  <c r="O105" i="20"/>
  <c r="Q105" i="20"/>
  <c r="V105" i="20"/>
  <c r="G108" i="20"/>
  <c r="I108" i="20"/>
  <c r="K108" i="20"/>
  <c r="M108" i="20"/>
  <c r="O108" i="20"/>
  <c r="Q108" i="20"/>
  <c r="V108" i="20"/>
  <c r="G109" i="20"/>
  <c r="I109" i="20"/>
  <c r="K109" i="20"/>
  <c r="M109" i="20"/>
  <c r="O109" i="20"/>
  <c r="Q109" i="20"/>
  <c r="V109" i="20"/>
  <c r="G111" i="20"/>
  <c r="I111" i="20"/>
  <c r="K111" i="20"/>
  <c r="M111" i="20"/>
  <c r="O111" i="20"/>
  <c r="Q111" i="20"/>
  <c r="V111" i="20"/>
  <c r="G114" i="20"/>
  <c r="M114" i="20" s="1"/>
  <c r="I114" i="20"/>
  <c r="I113" i="20" s="1"/>
  <c r="K114" i="20"/>
  <c r="K113" i="20" s="1"/>
  <c r="O114" i="20"/>
  <c r="Q114" i="20"/>
  <c r="Q113" i="20" s="1"/>
  <c r="V114" i="20"/>
  <c r="V113" i="20" s="1"/>
  <c r="G116" i="20"/>
  <c r="I116" i="20"/>
  <c r="K116" i="20"/>
  <c r="M116" i="20"/>
  <c r="O116" i="20"/>
  <c r="Q116" i="20"/>
  <c r="V116" i="20"/>
  <c r="G119" i="20"/>
  <c r="I119" i="20"/>
  <c r="K119" i="20"/>
  <c r="M119" i="20"/>
  <c r="O119" i="20"/>
  <c r="Q119" i="20"/>
  <c r="V119" i="20"/>
  <c r="G123" i="20"/>
  <c r="G113" i="20" s="1"/>
  <c r="I123" i="20"/>
  <c r="K123" i="20"/>
  <c r="O123" i="20"/>
  <c r="O113" i="20" s="1"/>
  <c r="Q123" i="20"/>
  <c r="V123" i="20"/>
  <c r="G127" i="20"/>
  <c r="I127" i="20"/>
  <c r="K127" i="20"/>
  <c r="M127" i="20"/>
  <c r="O127" i="20"/>
  <c r="Q127" i="20"/>
  <c r="V127" i="20"/>
  <c r="G134" i="20"/>
  <c r="I134" i="20"/>
  <c r="K134" i="20"/>
  <c r="M134" i="20"/>
  <c r="O134" i="20"/>
  <c r="Q134" i="20"/>
  <c r="V134" i="20"/>
  <c r="G137" i="20"/>
  <c r="I137" i="20"/>
  <c r="K137" i="20"/>
  <c r="M137" i="20"/>
  <c r="O137" i="20"/>
  <c r="Q137" i="20"/>
  <c r="V137" i="20"/>
  <c r="G140" i="20"/>
  <c r="M140" i="20" s="1"/>
  <c r="I140" i="20"/>
  <c r="K140" i="20"/>
  <c r="O140" i="20"/>
  <c r="Q140" i="20"/>
  <c r="V140" i="20"/>
  <c r="G142" i="20"/>
  <c r="I142" i="20"/>
  <c r="K142" i="20"/>
  <c r="M142" i="20"/>
  <c r="O142" i="20"/>
  <c r="Q142" i="20"/>
  <c r="V142" i="20"/>
  <c r="G145" i="20"/>
  <c r="I145" i="20"/>
  <c r="K145" i="20"/>
  <c r="M145" i="20"/>
  <c r="O145" i="20"/>
  <c r="Q145" i="20"/>
  <c r="V145" i="20"/>
  <c r="G148" i="20"/>
  <c r="G147" i="20" s="1"/>
  <c r="I148" i="20"/>
  <c r="I147" i="20" s="1"/>
  <c r="K148" i="20"/>
  <c r="K147" i="20" s="1"/>
  <c r="O148" i="20"/>
  <c r="O147" i="20" s="1"/>
  <c r="Q148" i="20"/>
  <c r="Q147" i="20" s="1"/>
  <c r="V148" i="20"/>
  <c r="V147" i="20" s="1"/>
  <c r="G151" i="20"/>
  <c r="I151" i="20"/>
  <c r="K151" i="20"/>
  <c r="M151" i="20"/>
  <c r="O151" i="20"/>
  <c r="Q151" i="20"/>
  <c r="V151" i="20"/>
  <c r="G154" i="20"/>
  <c r="I154" i="20"/>
  <c r="K154" i="20"/>
  <c r="M154" i="20"/>
  <c r="O154" i="20"/>
  <c r="Q154" i="20"/>
  <c r="V154" i="20"/>
  <c r="G156" i="20"/>
  <c r="I156" i="20"/>
  <c r="K156" i="20"/>
  <c r="M156" i="20"/>
  <c r="O156" i="20"/>
  <c r="Q156" i="20"/>
  <c r="V156" i="20"/>
  <c r="G158" i="20"/>
  <c r="M158" i="20" s="1"/>
  <c r="I158" i="20"/>
  <c r="K158" i="20"/>
  <c r="O158" i="20"/>
  <c r="Q158" i="20"/>
  <c r="V158" i="20"/>
  <c r="G160" i="20"/>
  <c r="I160" i="20"/>
  <c r="K160" i="20"/>
  <c r="M160" i="20"/>
  <c r="O160" i="20"/>
  <c r="Q160" i="20"/>
  <c r="V160" i="20"/>
  <c r="G169" i="20"/>
  <c r="I169" i="20"/>
  <c r="K169" i="20"/>
  <c r="M169" i="20"/>
  <c r="O169" i="20"/>
  <c r="Q169" i="20"/>
  <c r="V169" i="20"/>
  <c r="G172" i="20"/>
  <c r="I172" i="20"/>
  <c r="K172" i="20"/>
  <c r="M172" i="20"/>
  <c r="O172" i="20"/>
  <c r="Q172" i="20"/>
  <c r="V172" i="20"/>
  <c r="G174" i="20"/>
  <c r="M174" i="20" s="1"/>
  <c r="I174" i="20"/>
  <c r="K174" i="20"/>
  <c r="O174" i="20"/>
  <c r="Q174" i="20"/>
  <c r="V174" i="20"/>
  <c r="G176" i="20"/>
  <c r="I176" i="20"/>
  <c r="K176" i="20"/>
  <c r="M176" i="20"/>
  <c r="O176" i="20"/>
  <c r="Q176" i="20"/>
  <c r="V176" i="20"/>
  <c r="G178" i="20"/>
  <c r="I178" i="20"/>
  <c r="K178" i="20"/>
  <c r="M178" i="20"/>
  <c r="O178" i="20"/>
  <c r="Q178" i="20"/>
  <c r="V178" i="20"/>
  <c r="G180" i="20"/>
  <c r="I180" i="20"/>
  <c r="K180" i="20"/>
  <c r="M180" i="20"/>
  <c r="O180" i="20"/>
  <c r="Q180" i="20"/>
  <c r="V180" i="20"/>
  <c r="G182" i="20"/>
  <c r="M182" i="20" s="1"/>
  <c r="I182" i="20"/>
  <c r="K182" i="20"/>
  <c r="O182" i="20"/>
  <c r="Q182" i="20"/>
  <c r="V182" i="20"/>
  <c r="G185" i="20"/>
  <c r="I185" i="20"/>
  <c r="K185" i="20"/>
  <c r="K184" i="20" s="1"/>
  <c r="M185" i="20"/>
  <c r="O185" i="20"/>
  <c r="Q185" i="20"/>
  <c r="V185" i="20"/>
  <c r="V184" i="20" s="1"/>
  <c r="G188" i="20"/>
  <c r="I188" i="20"/>
  <c r="K188" i="20"/>
  <c r="M188" i="20"/>
  <c r="O188" i="20"/>
  <c r="Q188" i="20"/>
  <c r="V188" i="20"/>
  <c r="G192" i="20"/>
  <c r="G184" i="20" s="1"/>
  <c r="I192" i="20"/>
  <c r="K192" i="20"/>
  <c r="O192" i="20"/>
  <c r="O184" i="20" s="1"/>
  <c r="Q192" i="20"/>
  <c r="V192" i="20"/>
  <c r="G195" i="20"/>
  <c r="M195" i="20" s="1"/>
  <c r="I195" i="20"/>
  <c r="I184" i="20" s="1"/>
  <c r="K195" i="20"/>
  <c r="O195" i="20"/>
  <c r="Q195" i="20"/>
  <c r="Q184" i="20" s="1"/>
  <c r="V195" i="20"/>
  <c r="G198" i="20"/>
  <c r="I198" i="20"/>
  <c r="K198" i="20"/>
  <c r="M198" i="20"/>
  <c r="O198" i="20"/>
  <c r="Q198" i="20"/>
  <c r="V198" i="20"/>
  <c r="G202" i="20"/>
  <c r="I202" i="20"/>
  <c r="K202" i="20"/>
  <c r="M202" i="20"/>
  <c r="O202" i="20"/>
  <c r="Q202" i="20"/>
  <c r="V202" i="20"/>
  <c r="G209" i="20"/>
  <c r="M209" i="20" s="1"/>
  <c r="I209" i="20"/>
  <c r="K209" i="20"/>
  <c r="O209" i="20"/>
  <c r="Q209" i="20"/>
  <c r="V209" i="20"/>
  <c r="G211" i="20"/>
  <c r="M211" i="20" s="1"/>
  <c r="I211" i="20"/>
  <c r="K211" i="20"/>
  <c r="O211" i="20"/>
  <c r="Q211" i="20"/>
  <c r="V211" i="20"/>
  <c r="G213" i="20"/>
  <c r="I213" i="20"/>
  <c r="K213" i="20"/>
  <c r="M213" i="20"/>
  <c r="O213" i="20"/>
  <c r="Q213" i="20"/>
  <c r="V213" i="20"/>
  <c r="G216" i="20"/>
  <c r="G215" i="20" s="1"/>
  <c r="I216" i="20"/>
  <c r="I215" i="20" s="1"/>
  <c r="K216" i="20"/>
  <c r="O216" i="20"/>
  <c r="O215" i="20" s="1"/>
  <c r="Q216" i="20"/>
  <c r="Q215" i="20" s="1"/>
  <c r="V216" i="20"/>
  <c r="G219" i="20"/>
  <c r="M219" i="20" s="1"/>
  <c r="I219" i="20"/>
  <c r="K219" i="20"/>
  <c r="O219" i="20"/>
  <c r="Q219" i="20"/>
  <c r="V219" i="20"/>
  <c r="G221" i="20"/>
  <c r="I221" i="20"/>
  <c r="K221" i="20"/>
  <c r="K215" i="20" s="1"/>
  <c r="M221" i="20"/>
  <c r="O221" i="20"/>
  <c r="Q221" i="20"/>
  <c r="V221" i="20"/>
  <c r="V215" i="20" s="1"/>
  <c r="G224" i="20"/>
  <c r="I224" i="20"/>
  <c r="K224" i="20"/>
  <c r="M224" i="20"/>
  <c r="O224" i="20"/>
  <c r="Q224" i="20"/>
  <c r="V224" i="20"/>
  <c r="G227" i="20"/>
  <c r="M227" i="20" s="1"/>
  <c r="I227" i="20"/>
  <c r="K227" i="20"/>
  <c r="O227" i="20"/>
  <c r="Q227" i="20"/>
  <c r="V227" i="20"/>
  <c r="G230" i="20"/>
  <c r="M230" i="20" s="1"/>
  <c r="I230" i="20"/>
  <c r="K230" i="20"/>
  <c r="O230" i="20"/>
  <c r="Q230" i="20"/>
  <c r="V230" i="20"/>
  <c r="G232" i="20"/>
  <c r="I232" i="20"/>
  <c r="K232" i="20"/>
  <c r="M232" i="20"/>
  <c r="O232" i="20"/>
  <c r="Q232" i="20"/>
  <c r="V232" i="20"/>
  <c r="G234" i="20"/>
  <c r="I234" i="20"/>
  <c r="K234" i="20"/>
  <c r="M234" i="20"/>
  <c r="O234" i="20"/>
  <c r="Q234" i="20"/>
  <c r="V234" i="20"/>
  <c r="G236" i="20"/>
  <c r="M236" i="20" s="1"/>
  <c r="I236" i="20"/>
  <c r="K236" i="20"/>
  <c r="O236" i="20"/>
  <c r="Q236" i="20"/>
  <c r="V236" i="20"/>
  <c r="G237" i="20"/>
  <c r="M237" i="20" s="1"/>
  <c r="I237" i="20"/>
  <c r="K237" i="20"/>
  <c r="O237" i="20"/>
  <c r="Q237" i="20"/>
  <c r="V237" i="20"/>
  <c r="G238" i="20"/>
  <c r="K238" i="20"/>
  <c r="O238" i="20"/>
  <c r="V238" i="20"/>
  <c r="G239" i="20"/>
  <c r="I239" i="20"/>
  <c r="I238" i="20" s="1"/>
  <c r="K239" i="20"/>
  <c r="M239" i="20"/>
  <c r="M238" i="20" s="1"/>
  <c r="O239" i="20"/>
  <c r="Q239" i="20"/>
  <c r="Q238" i="20" s="1"/>
  <c r="V239" i="20"/>
  <c r="AE242" i="20"/>
  <c r="AF242" i="20"/>
  <c r="G90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G8" i="19" s="1"/>
  <c r="I12" i="19"/>
  <c r="K12" i="19"/>
  <c r="O12" i="19"/>
  <c r="O8" i="19" s="1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20" i="19"/>
  <c r="I20" i="19"/>
  <c r="I19" i="19" s="1"/>
  <c r="K20" i="19"/>
  <c r="M20" i="19"/>
  <c r="O20" i="19"/>
  <c r="Q20" i="19"/>
  <c r="Q19" i="19" s="1"/>
  <c r="V20" i="19"/>
  <c r="G21" i="19"/>
  <c r="G19" i="19" s="1"/>
  <c r="I21" i="19"/>
  <c r="K21" i="19"/>
  <c r="O21" i="19"/>
  <c r="O19" i="19" s="1"/>
  <c r="Q21" i="19"/>
  <c r="V21" i="19"/>
  <c r="G22" i="19"/>
  <c r="I22" i="19"/>
  <c r="K22" i="19"/>
  <c r="M22" i="19"/>
  <c r="O22" i="19"/>
  <c r="Q22" i="19"/>
  <c r="V22" i="19"/>
  <c r="G23" i="19"/>
  <c r="M23" i="19" s="1"/>
  <c r="I23" i="19"/>
  <c r="K23" i="19"/>
  <c r="K19" i="19" s="1"/>
  <c r="O23" i="19"/>
  <c r="Q23" i="19"/>
  <c r="V23" i="19"/>
  <c r="V19" i="19" s="1"/>
  <c r="G24" i="19"/>
  <c r="I24" i="19"/>
  <c r="K24" i="19"/>
  <c r="M24" i="19"/>
  <c r="O24" i="19"/>
  <c r="Q24" i="19"/>
  <c r="V24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31" i="19"/>
  <c r="I31" i="19"/>
  <c r="I30" i="19" s="1"/>
  <c r="K31" i="19"/>
  <c r="M31" i="19"/>
  <c r="O31" i="19"/>
  <c r="Q31" i="19"/>
  <c r="Q30" i="19" s="1"/>
  <c r="V31" i="19"/>
  <c r="G32" i="19"/>
  <c r="M32" i="19" s="1"/>
  <c r="I32" i="19"/>
  <c r="K32" i="19"/>
  <c r="K30" i="19" s="1"/>
  <c r="O32" i="19"/>
  <c r="Q32" i="19"/>
  <c r="V32" i="19"/>
  <c r="V30" i="19" s="1"/>
  <c r="G33" i="19"/>
  <c r="I33" i="19"/>
  <c r="K33" i="19"/>
  <c r="M33" i="19"/>
  <c r="O33" i="19"/>
  <c r="Q33" i="19"/>
  <c r="V33" i="19"/>
  <c r="G34" i="19"/>
  <c r="G30" i="19" s="1"/>
  <c r="I34" i="19"/>
  <c r="K34" i="19"/>
  <c r="O34" i="19"/>
  <c r="O30" i="19" s="1"/>
  <c r="Q34" i="19"/>
  <c r="V34" i="19"/>
  <c r="G36" i="19"/>
  <c r="M36" i="19" s="1"/>
  <c r="I36" i="19"/>
  <c r="K36" i="19"/>
  <c r="K35" i="19" s="1"/>
  <c r="O36" i="19"/>
  <c r="O35" i="19" s="1"/>
  <c r="Q36" i="19"/>
  <c r="V36" i="19"/>
  <c r="V35" i="19" s="1"/>
  <c r="G37" i="19"/>
  <c r="I37" i="19"/>
  <c r="K37" i="19"/>
  <c r="M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I35" i="19" s="1"/>
  <c r="K39" i="19"/>
  <c r="M39" i="19"/>
  <c r="O39" i="19"/>
  <c r="Q39" i="19"/>
  <c r="Q35" i="19" s="1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1" i="19"/>
  <c r="I51" i="19"/>
  <c r="I50" i="19" s="1"/>
  <c r="K51" i="19"/>
  <c r="M51" i="19"/>
  <c r="O51" i="19"/>
  <c r="Q51" i="19"/>
  <c r="Q50" i="19" s="1"/>
  <c r="V51" i="19"/>
  <c r="G52" i="19"/>
  <c r="M52" i="19" s="1"/>
  <c r="I52" i="19"/>
  <c r="K52" i="19"/>
  <c r="K50" i="19" s="1"/>
  <c r="O52" i="19"/>
  <c r="Q52" i="19"/>
  <c r="V52" i="19"/>
  <c r="V50" i="19" s="1"/>
  <c r="G53" i="19"/>
  <c r="I53" i="19"/>
  <c r="K53" i="19"/>
  <c r="M53" i="19"/>
  <c r="O53" i="19"/>
  <c r="Q53" i="19"/>
  <c r="V53" i="19"/>
  <c r="G54" i="19"/>
  <c r="G50" i="19" s="1"/>
  <c r="I54" i="19"/>
  <c r="K54" i="19"/>
  <c r="O54" i="19"/>
  <c r="O50" i="19" s="1"/>
  <c r="Q54" i="19"/>
  <c r="V54" i="19"/>
  <c r="G55" i="19"/>
  <c r="I55" i="19"/>
  <c r="K55" i="19"/>
  <c r="M55" i="19"/>
  <c r="O55" i="19"/>
  <c r="Q55" i="19"/>
  <c r="V55" i="19"/>
  <c r="G56" i="19"/>
  <c r="M56" i="19" s="1"/>
  <c r="I56" i="19"/>
  <c r="K56" i="19"/>
  <c r="O56" i="19"/>
  <c r="Q56" i="19"/>
  <c r="V56" i="19"/>
  <c r="G57" i="19"/>
  <c r="I57" i="19"/>
  <c r="K57" i="19"/>
  <c r="M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I61" i="19"/>
  <c r="K61" i="19"/>
  <c r="M61" i="19"/>
  <c r="O61" i="19"/>
  <c r="Q61" i="19"/>
  <c r="V61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M64" i="19" s="1"/>
  <c r="I64" i="19"/>
  <c r="K64" i="19"/>
  <c r="O64" i="19"/>
  <c r="Q64" i="19"/>
  <c r="V64" i="19"/>
  <c r="G65" i="19"/>
  <c r="I65" i="19"/>
  <c r="K65" i="19"/>
  <c r="M65" i="19"/>
  <c r="O65" i="19"/>
  <c r="Q65" i="19"/>
  <c r="V65" i="19"/>
  <c r="G67" i="19"/>
  <c r="M67" i="19" s="1"/>
  <c r="I67" i="19"/>
  <c r="I66" i="19" s="1"/>
  <c r="K67" i="19"/>
  <c r="O67" i="19"/>
  <c r="Q67" i="19"/>
  <c r="Q66" i="19" s="1"/>
  <c r="V67" i="19"/>
  <c r="G68" i="19"/>
  <c r="M68" i="19" s="1"/>
  <c r="I68" i="19"/>
  <c r="K68" i="19"/>
  <c r="K66" i="19" s="1"/>
  <c r="O68" i="19"/>
  <c r="Q68" i="19"/>
  <c r="V68" i="19"/>
  <c r="V66" i="19" s="1"/>
  <c r="G69" i="19"/>
  <c r="I69" i="19"/>
  <c r="K69" i="19"/>
  <c r="M69" i="19"/>
  <c r="O69" i="19"/>
  <c r="Q69" i="19"/>
  <c r="V69" i="19"/>
  <c r="G70" i="19"/>
  <c r="G66" i="19" s="1"/>
  <c r="I70" i="19"/>
  <c r="K70" i="19"/>
  <c r="O70" i="19"/>
  <c r="O66" i="19" s="1"/>
  <c r="Q70" i="19"/>
  <c r="V70" i="19"/>
  <c r="G71" i="19"/>
  <c r="M71" i="19" s="1"/>
  <c r="I71" i="19"/>
  <c r="K71" i="19"/>
  <c r="O71" i="19"/>
  <c r="Q71" i="19"/>
  <c r="V71" i="19"/>
  <c r="G72" i="19"/>
  <c r="M72" i="19" s="1"/>
  <c r="I72" i="19"/>
  <c r="K72" i="19"/>
  <c r="O72" i="19"/>
  <c r="Q72" i="19"/>
  <c r="V72" i="19"/>
  <c r="G73" i="19"/>
  <c r="I73" i="19"/>
  <c r="K73" i="19"/>
  <c r="M73" i="19"/>
  <c r="O73" i="19"/>
  <c r="Q73" i="19"/>
  <c r="V73" i="19"/>
  <c r="G74" i="19"/>
  <c r="M74" i="19" s="1"/>
  <c r="I74" i="19"/>
  <c r="K74" i="19"/>
  <c r="O74" i="19"/>
  <c r="Q74" i="19"/>
  <c r="V74" i="19"/>
  <c r="G75" i="19"/>
  <c r="M75" i="19" s="1"/>
  <c r="I75" i="19"/>
  <c r="K75" i="19"/>
  <c r="O75" i="19"/>
  <c r="Q75" i="19"/>
  <c r="V75" i="19"/>
  <c r="G76" i="19"/>
  <c r="M76" i="19" s="1"/>
  <c r="I76" i="19"/>
  <c r="K76" i="19"/>
  <c r="O76" i="19"/>
  <c r="Q76" i="19"/>
  <c r="V76" i="19"/>
  <c r="G77" i="19"/>
  <c r="I77" i="19"/>
  <c r="K77" i="19"/>
  <c r="M77" i="19"/>
  <c r="O77" i="19"/>
  <c r="Q77" i="19"/>
  <c r="V77" i="19"/>
  <c r="G78" i="19"/>
  <c r="M78" i="19" s="1"/>
  <c r="I78" i="19"/>
  <c r="K78" i="19"/>
  <c r="O78" i="19"/>
  <c r="Q78" i="19"/>
  <c r="V78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I81" i="19"/>
  <c r="K81" i="19"/>
  <c r="M81" i="19"/>
  <c r="O81" i="19"/>
  <c r="Q81" i="19"/>
  <c r="V81" i="19"/>
  <c r="G82" i="19"/>
  <c r="M82" i="19" s="1"/>
  <c r="I82" i="19"/>
  <c r="K82" i="19"/>
  <c r="O82" i="19"/>
  <c r="Q82" i="19"/>
  <c r="V82" i="19"/>
  <c r="G83" i="19"/>
  <c r="M83" i="19" s="1"/>
  <c r="I83" i="19"/>
  <c r="K83" i="19"/>
  <c r="O83" i="19"/>
  <c r="Q83" i="19"/>
  <c r="V83" i="19"/>
  <c r="G84" i="19"/>
  <c r="M84" i="19" s="1"/>
  <c r="I84" i="19"/>
  <c r="K84" i="19"/>
  <c r="O84" i="19"/>
  <c r="Q84" i="19"/>
  <c r="V84" i="19"/>
  <c r="G85" i="19"/>
  <c r="I85" i="19"/>
  <c r="K85" i="19"/>
  <c r="M85" i="19"/>
  <c r="O85" i="19"/>
  <c r="Q85" i="19"/>
  <c r="V85" i="19"/>
  <c r="G86" i="19"/>
  <c r="AF90" i="19" s="1"/>
  <c r="I86" i="19"/>
  <c r="K86" i="19"/>
  <c r="O86" i="19"/>
  <c r="Q86" i="19"/>
  <c r="V86" i="19"/>
  <c r="G87" i="19"/>
  <c r="I87" i="19"/>
  <c r="O87" i="19"/>
  <c r="Q87" i="19"/>
  <c r="G88" i="19"/>
  <c r="M88" i="19" s="1"/>
  <c r="M87" i="19" s="1"/>
  <c r="I88" i="19"/>
  <c r="K88" i="19"/>
  <c r="K87" i="19" s="1"/>
  <c r="O88" i="19"/>
  <c r="Q88" i="19"/>
  <c r="V88" i="19"/>
  <c r="V87" i="19" s="1"/>
  <c r="AE90" i="19"/>
  <c r="G111" i="18"/>
  <c r="BA101" i="18"/>
  <c r="BA99" i="18"/>
  <c r="BA68" i="18"/>
  <c r="BA53" i="18"/>
  <c r="BA50" i="18"/>
  <c r="BA47" i="18"/>
  <c r="BA31" i="18"/>
  <c r="BA29" i="18"/>
  <c r="BA10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2" i="18"/>
  <c r="I12" i="18"/>
  <c r="I11" i="18" s="1"/>
  <c r="K12" i="18"/>
  <c r="M12" i="18"/>
  <c r="O12" i="18"/>
  <c r="Q12" i="18"/>
  <c r="Q11" i="18" s="1"/>
  <c r="V12" i="18"/>
  <c r="G13" i="18"/>
  <c r="M13" i="18" s="1"/>
  <c r="I13" i="18"/>
  <c r="K13" i="18"/>
  <c r="K11" i="18" s="1"/>
  <c r="O13" i="18"/>
  <c r="O11" i="18" s="1"/>
  <c r="Q13" i="18"/>
  <c r="V13" i="18"/>
  <c r="G14" i="18"/>
  <c r="I14" i="18"/>
  <c r="K14" i="18"/>
  <c r="M14" i="18"/>
  <c r="O14" i="18"/>
  <c r="Q14" i="18"/>
  <c r="V14" i="18"/>
  <c r="G15" i="18"/>
  <c r="M15" i="18" s="1"/>
  <c r="I15" i="18"/>
  <c r="K15" i="18"/>
  <c r="O15" i="18"/>
  <c r="Q15" i="18"/>
  <c r="V15" i="18"/>
  <c r="V11" i="18" s="1"/>
  <c r="G16" i="18"/>
  <c r="I16" i="18"/>
  <c r="K16" i="18"/>
  <c r="M16" i="18"/>
  <c r="O16" i="18"/>
  <c r="Q16" i="18"/>
  <c r="V16" i="18"/>
  <c r="G17" i="18"/>
  <c r="M17" i="18" s="1"/>
  <c r="I17" i="18"/>
  <c r="K17" i="18"/>
  <c r="O17" i="18"/>
  <c r="Q17" i="18"/>
  <c r="V17" i="18"/>
  <c r="G18" i="18"/>
  <c r="I18" i="18"/>
  <c r="K18" i="18"/>
  <c r="M18" i="18"/>
  <c r="O18" i="18"/>
  <c r="Q18" i="18"/>
  <c r="V18" i="18"/>
  <c r="G19" i="18"/>
  <c r="M19" i="18" s="1"/>
  <c r="I19" i="18"/>
  <c r="K19" i="18"/>
  <c r="O19" i="18"/>
  <c r="Q19" i="18"/>
  <c r="V19" i="18"/>
  <c r="G20" i="18"/>
  <c r="I20" i="18"/>
  <c r="K20" i="18"/>
  <c r="M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G23" i="18"/>
  <c r="M23" i="18" s="1"/>
  <c r="I23" i="18"/>
  <c r="K23" i="18"/>
  <c r="O23" i="18"/>
  <c r="Q23" i="18"/>
  <c r="V23" i="18"/>
  <c r="G24" i="18"/>
  <c r="I24" i="18"/>
  <c r="K24" i="18"/>
  <c r="M24" i="18"/>
  <c r="O24" i="18"/>
  <c r="Q24" i="18"/>
  <c r="V24" i="18"/>
  <c r="G25" i="18"/>
  <c r="M25" i="18" s="1"/>
  <c r="I25" i="18"/>
  <c r="K25" i="18"/>
  <c r="O25" i="18"/>
  <c r="Q25" i="18"/>
  <c r="V25" i="18"/>
  <c r="G27" i="18"/>
  <c r="G26" i="18" s="1"/>
  <c r="I27" i="18"/>
  <c r="K27" i="18"/>
  <c r="K26" i="18" s="1"/>
  <c r="O27" i="18"/>
  <c r="O26" i="18" s="1"/>
  <c r="Q27" i="18"/>
  <c r="V27" i="18"/>
  <c r="V26" i="18" s="1"/>
  <c r="G28" i="18"/>
  <c r="I28" i="18"/>
  <c r="I26" i="18" s="1"/>
  <c r="K28" i="18"/>
  <c r="M28" i="18"/>
  <c r="O28" i="18"/>
  <c r="Q28" i="18"/>
  <c r="Q26" i="18" s="1"/>
  <c r="V28" i="18"/>
  <c r="G30" i="18"/>
  <c r="M30" i="18" s="1"/>
  <c r="I30" i="18"/>
  <c r="K30" i="18"/>
  <c r="O30" i="18"/>
  <c r="Q30" i="18"/>
  <c r="V30" i="18"/>
  <c r="G32" i="18"/>
  <c r="I32" i="18"/>
  <c r="K32" i="18"/>
  <c r="M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M37" i="18" s="1"/>
  <c r="I37" i="18"/>
  <c r="K37" i="18"/>
  <c r="O37" i="18"/>
  <c r="Q37" i="18"/>
  <c r="V37" i="18"/>
  <c r="G38" i="18"/>
  <c r="I38" i="18"/>
  <c r="K38" i="18"/>
  <c r="M38" i="18"/>
  <c r="O38" i="18"/>
  <c r="Q38" i="18"/>
  <c r="V38" i="18"/>
  <c r="G39" i="18"/>
  <c r="M39" i="18" s="1"/>
  <c r="I39" i="18"/>
  <c r="K39" i="18"/>
  <c r="O39" i="18"/>
  <c r="Q39" i="18"/>
  <c r="V39" i="18"/>
  <c r="G40" i="18"/>
  <c r="I40" i="18"/>
  <c r="K40" i="18"/>
  <c r="M40" i="18"/>
  <c r="O40" i="18"/>
  <c r="Q40" i="18"/>
  <c r="V40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8" i="18"/>
  <c r="M48" i="18" s="1"/>
  <c r="I48" i="18"/>
  <c r="K48" i="18"/>
  <c r="O48" i="18"/>
  <c r="Q48" i="18"/>
  <c r="V48" i="18"/>
  <c r="G49" i="18"/>
  <c r="I49" i="18"/>
  <c r="K49" i="18"/>
  <c r="M49" i="18"/>
  <c r="O49" i="18"/>
  <c r="Q49" i="18"/>
  <c r="V49" i="18"/>
  <c r="G51" i="18"/>
  <c r="M51" i="18" s="1"/>
  <c r="I51" i="18"/>
  <c r="K51" i="18"/>
  <c r="O51" i="18"/>
  <c r="Q51" i="18"/>
  <c r="V51" i="18"/>
  <c r="G52" i="18"/>
  <c r="I52" i="18"/>
  <c r="K52" i="18"/>
  <c r="M52" i="18"/>
  <c r="O52" i="18"/>
  <c r="Q52" i="18"/>
  <c r="V52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I57" i="18"/>
  <c r="K57" i="18"/>
  <c r="M57" i="18"/>
  <c r="O57" i="18"/>
  <c r="Q57" i="18"/>
  <c r="V57" i="18"/>
  <c r="G58" i="18"/>
  <c r="M58" i="18" s="1"/>
  <c r="I58" i="18"/>
  <c r="K58" i="18"/>
  <c r="O58" i="18"/>
  <c r="Q58" i="18"/>
  <c r="V58" i="18"/>
  <c r="G59" i="18"/>
  <c r="I59" i="18"/>
  <c r="K59" i="18"/>
  <c r="M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I65" i="18"/>
  <c r="K65" i="18"/>
  <c r="M65" i="18"/>
  <c r="O65" i="18"/>
  <c r="Q65" i="18"/>
  <c r="V65" i="18"/>
  <c r="G66" i="18"/>
  <c r="M66" i="18" s="1"/>
  <c r="I66" i="18"/>
  <c r="K66" i="18"/>
  <c r="O66" i="18"/>
  <c r="Q66" i="18"/>
  <c r="V66" i="18"/>
  <c r="G67" i="18"/>
  <c r="I67" i="18"/>
  <c r="K67" i="18"/>
  <c r="M67" i="18"/>
  <c r="O67" i="18"/>
  <c r="Q67" i="18"/>
  <c r="V67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I72" i="18"/>
  <c r="K72" i="18"/>
  <c r="M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5" i="18"/>
  <c r="M75" i="18" s="1"/>
  <c r="I75" i="18"/>
  <c r="K75" i="18"/>
  <c r="O75" i="18"/>
  <c r="Q75" i="18"/>
  <c r="V75" i="18"/>
  <c r="G76" i="18"/>
  <c r="I76" i="18"/>
  <c r="K76" i="18"/>
  <c r="M76" i="18"/>
  <c r="O76" i="18"/>
  <c r="Q76" i="18"/>
  <c r="V76" i="18"/>
  <c r="G77" i="18"/>
  <c r="M77" i="18" s="1"/>
  <c r="I77" i="18"/>
  <c r="K77" i="18"/>
  <c r="O77" i="18"/>
  <c r="Q77" i="18"/>
  <c r="V77" i="18"/>
  <c r="G78" i="18"/>
  <c r="I78" i="18"/>
  <c r="K78" i="18"/>
  <c r="M78" i="18"/>
  <c r="O78" i="18"/>
  <c r="Q78" i="18"/>
  <c r="V78" i="18"/>
  <c r="G79" i="18"/>
  <c r="M79" i="18" s="1"/>
  <c r="I79" i="18"/>
  <c r="K79" i="18"/>
  <c r="O79" i="18"/>
  <c r="Q79" i="18"/>
  <c r="V79" i="18"/>
  <c r="G80" i="18"/>
  <c r="I80" i="18"/>
  <c r="K80" i="18"/>
  <c r="M80" i="18"/>
  <c r="O80" i="18"/>
  <c r="Q80" i="18"/>
  <c r="V80" i="18"/>
  <c r="G83" i="18"/>
  <c r="I83" i="18"/>
  <c r="I82" i="18" s="1"/>
  <c r="K83" i="18"/>
  <c r="M83" i="18"/>
  <c r="O83" i="18"/>
  <c r="Q83" i="18"/>
  <c r="Q82" i="18" s="1"/>
  <c r="V83" i="18"/>
  <c r="G85" i="18"/>
  <c r="M85" i="18" s="1"/>
  <c r="I85" i="18"/>
  <c r="K85" i="18"/>
  <c r="K82" i="18" s="1"/>
  <c r="O85" i="18"/>
  <c r="Q85" i="18"/>
  <c r="V85" i="18"/>
  <c r="V82" i="18" s="1"/>
  <c r="G86" i="18"/>
  <c r="I86" i="18"/>
  <c r="K86" i="18"/>
  <c r="M86" i="18"/>
  <c r="O86" i="18"/>
  <c r="Q86" i="18"/>
  <c r="V86" i="18"/>
  <c r="G88" i="18"/>
  <c r="M88" i="18" s="1"/>
  <c r="I88" i="18"/>
  <c r="K88" i="18"/>
  <c r="O88" i="18"/>
  <c r="O82" i="18" s="1"/>
  <c r="Q88" i="18"/>
  <c r="V88" i="18"/>
  <c r="G90" i="18"/>
  <c r="M90" i="18" s="1"/>
  <c r="I90" i="18"/>
  <c r="K90" i="18"/>
  <c r="K89" i="18" s="1"/>
  <c r="O90" i="18"/>
  <c r="Q90" i="18"/>
  <c r="V90" i="18"/>
  <c r="V89" i="18" s="1"/>
  <c r="G91" i="18"/>
  <c r="I91" i="18"/>
  <c r="K91" i="18"/>
  <c r="M91" i="18"/>
  <c r="O91" i="18"/>
  <c r="Q91" i="18"/>
  <c r="V91" i="18"/>
  <c r="G93" i="18"/>
  <c r="G89" i="18" s="1"/>
  <c r="I93" i="18"/>
  <c r="K93" i="18"/>
  <c r="O93" i="18"/>
  <c r="O89" i="18" s="1"/>
  <c r="Q93" i="18"/>
  <c r="V93" i="18"/>
  <c r="G94" i="18"/>
  <c r="M94" i="18" s="1"/>
  <c r="I94" i="18"/>
  <c r="I89" i="18" s="1"/>
  <c r="K94" i="18"/>
  <c r="O94" i="18"/>
  <c r="Q94" i="18"/>
  <c r="Q89" i="18" s="1"/>
  <c r="V94" i="18"/>
  <c r="G96" i="18"/>
  <c r="M96" i="18" s="1"/>
  <c r="I96" i="18"/>
  <c r="K96" i="18"/>
  <c r="O96" i="18"/>
  <c r="Q96" i="18"/>
  <c r="V96" i="18"/>
  <c r="G98" i="18"/>
  <c r="I98" i="18"/>
  <c r="K98" i="18"/>
  <c r="M98" i="18"/>
  <c r="O98" i="18"/>
  <c r="Q98" i="18"/>
  <c r="V98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G104" i="18"/>
  <c r="M104" i="18" s="1"/>
  <c r="I104" i="18"/>
  <c r="K104" i="18"/>
  <c r="O104" i="18"/>
  <c r="Q104" i="18"/>
  <c r="V104" i="18"/>
  <c r="G105" i="18"/>
  <c r="I105" i="18"/>
  <c r="K105" i="18"/>
  <c r="M105" i="18"/>
  <c r="O105" i="18"/>
  <c r="Q105" i="18"/>
  <c r="V105" i="18"/>
  <c r="G106" i="18"/>
  <c r="K106" i="18"/>
  <c r="O106" i="18"/>
  <c r="V106" i="18"/>
  <c r="G107" i="18"/>
  <c r="M107" i="18" s="1"/>
  <c r="M106" i="18" s="1"/>
  <c r="I107" i="18"/>
  <c r="I106" i="18" s="1"/>
  <c r="K107" i="18"/>
  <c r="O107" i="18"/>
  <c r="Q107" i="18"/>
  <c r="Q106" i="18" s="1"/>
  <c r="V107" i="18"/>
  <c r="G108" i="18"/>
  <c r="I108" i="18"/>
  <c r="K108" i="18"/>
  <c r="O108" i="18"/>
  <c r="Q108" i="18"/>
  <c r="V108" i="18"/>
  <c r="G109" i="18"/>
  <c r="I109" i="18"/>
  <c r="K109" i="18"/>
  <c r="M109" i="18"/>
  <c r="M108" i="18" s="1"/>
  <c r="O109" i="18"/>
  <c r="Q109" i="18"/>
  <c r="V109" i="18"/>
  <c r="AE111" i="18"/>
  <c r="AF111" i="18"/>
  <c r="G222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5" i="17"/>
  <c r="G8" i="17" s="1"/>
  <c r="I15" i="17"/>
  <c r="K15" i="17"/>
  <c r="O15" i="17"/>
  <c r="O8" i="17" s="1"/>
  <c r="Q15" i="17"/>
  <c r="V15" i="17"/>
  <c r="G17" i="17"/>
  <c r="I17" i="17"/>
  <c r="K17" i="17"/>
  <c r="M17" i="17"/>
  <c r="O17" i="17"/>
  <c r="Q17" i="17"/>
  <c r="V17" i="17"/>
  <c r="G19" i="17"/>
  <c r="I19" i="17"/>
  <c r="K19" i="17"/>
  <c r="M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I27" i="17"/>
  <c r="K27" i="17"/>
  <c r="M27" i="17"/>
  <c r="O27" i="17"/>
  <c r="Q27" i="17"/>
  <c r="V27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3" i="17"/>
  <c r="I33" i="17"/>
  <c r="K33" i="17"/>
  <c r="M33" i="17"/>
  <c r="O33" i="17"/>
  <c r="Q33" i="17"/>
  <c r="V33" i="17"/>
  <c r="G35" i="17"/>
  <c r="M35" i="17" s="1"/>
  <c r="I35" i="17"/>
  <c r="K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5" i="17"/>
  <c r="I45" i="17"/>
  <c r="K45" i="17"/>
  <c r="M45" i="17"/>
  <c r="O45" i="17"/>
  <c r="Q45" i="17"/>
  <c r="V45" i="17"/>
  <c r="G47" i="17"/>
  <c r="M47" i="17" s="1"/>
  <c r="I47" i="17"/>
  <c r="K47" i="17"/>
  <c r="O47" i="17"/>
  <c r="Q47" i="17"/>
  <c r="V47" i="17"/>
  <c r="G49" i="17"/>
  <c r="I49" i="17"/>
  <c r="K49" i="17"/>
  <c r="M49" i="17"/>
  <c r="O49" i="17"/>
  <c r="Q49" i="17"/>
  <c r="V49" i="17"/>
  <c r="G51" i="17"/>
  <c r="M51" i="17" s="1"/>
  <c r="I51" i="17"/>
  <c r="K51" i="17"/>
  <c r="O51" i="17"/>
  <c r="Q51" i="17"/>
  <c r="V51" i="17"/>
  <c r="G53" i="17"/>
  <c r="I53" i="17"/>
  <c r="K53" i="17"/>
  <c r="M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I61" i="17"/>
  <c r="K61" i="17"/>
  <c r="M61" i="17"/>
  <c r="O61" i="17"/>
  <c r="Q61" i="17"/>
  <c r="V61" i="17"/>
  <c r="G63" i="17"/>
  <c r="M63" i="17" s="1"/>
  <c r="I63" i="17"/>
  <c r="K63" i="17"/>
  <c r="O63" i="17"/>
  <c r="Q63" i="17"/>
  <c r="V63" i="17"/>
  <c r="G65" i="17"/>
  <c r="I65" i="17"/>
  <c r="K65" i="17"/>
  <c r="M65" i="17"/>
  <c r="O65" i="17"/>
  <c r="Q65" i="17"/>
  <c r="V65" i="17"/>
  <c r="G67" i="17"/>
  <c r="M67" i="17" s="1"/>
  <c r="I67" i="17"/>
  <c r="K67" i="17"/>
  <c r="O67" i="17"/>
  <c r="Q67" i="17"/>
  <c r="V67" i="17"/>
  <c r="G69" i="17"/>
  <c r="I69" i="17"/>
  <c r="K69" i="17"/>
  <c r="M69" i="17"/>
  <c r="O69" i="17"/>
  <c r="Q69" i="17"/>
  <c r="V69" i="17"/>
  <c r="G71" i="17"/>
  <c r="M71" i="17" s="1"/>
  <c r="I71" i="17"/>
  <c r="K71" i="17"/>
  <c r="O71" i="17"/>
  <c r="Q71" i="17"/>
  <c r="V71" i="17"/>
  <c r="G73" i="17"/>
  <c r="M73" i="17" s="1"/>
  <c r="I73" i="17"/>
  <c r="K73" i="17"/>
  <c r="O73" i="17"/>
  <c r="Q73" i="17"/>
  <c r="V73" i="17"/>
  <c r="G75" i="17"/>
  <c r="I75" i="17"/>
  <c r="K75" i="17"/>
  <c r="M75" i="17"/>
  <c r="O75" i="17"/>
  <c r="Q75" i="17"/>
  <c r="V75" i="17"/>
  <c r="G78" i="17"/>
  <c r="I78" i="17"/>
  <c r="K78" i="17"/>
  <c r="M78" i="17"/>
  <c r="O78" i="17"/>
  <c r="Q78" i="17"/>
  <c r="V78" i="17"/>
  <c r="G80" i="17"/>
  <c r="M80" i="17" s="1"/>
  <c r="I80" i="17"/>
  <c r="K80" i="17"/>
  <c r="O80" i="17"/>
  <c r="Q80" i="17"/>
  <c r="V80" i="17"/>
  <c r="G83" i="17"/>
  <c r="I83" i="17"/>
  <c r="K83" i="17"/>
  <c r="M83" i="17"/>
  <c r="O83" i="17"/>
  <c r="Q83" i="17"/>
  <c r="V83" i="17"/>
  <c r="G85" i="17"/>
  <c r="I85" i="17"/>
  <c r="K85" i="17"/>
  <c r="M85" i="17"/>
  <c r="O85" i="17"/>
  <c r="Q85" i="17"/>
  <c r="V85" i="17"/>
  <c r="G87" i="17"/>
  <c r="I87" i="17"/>
  <c r="K87" i="17"/>
  <c r="M87" i="17"/>
  <c r="O87" i="17"/>
  <c r="Q87" i="17"/>
  <c r="V87" i="17"/>
  <c r="G89" i="17"/>
  <c r="M89" i="17" s="1"/>
  <c r="I89" i="17"/>
  <c r="K89" i="17"/>
  <c r="O89" i="17"/>
  <c r="Q89" i="17"/>
  <c r="V89" i="17"/>
  <c r="G91" i="17"/>
  <c r="I91" i="17"/>
  <c r="K91" i="17"/>
  <c r="M91" i="17"/>
  <c r="O91" i="17"/>
  <c r="Q91" i="17"/>
  <c r="V91" i="17"/>
  <c r="G93" i="17"/>
  <c r="I93" i="17"/>
  <c r="K93" i="17"/>
  <c r="M93" i="17"/>
  <c r="O93" i="17"/>
  <c r="Q93" i="17"/>
  <c r="V93" i="17"/>
  <c r="G95" i="17"/>
  <c r="I95" i="17"/>
  <c r="K95" i="17"/>
  <c r="M95" i="17"/>
  <c r="O95" i="17"/>
  <c r="Q95" i="17"/>
  <c r="V95" i="17"/>
  <c r="G97" i="17"/>
  <c r="M97" i="17" s="1"/>
  <c r="I97" i="17"/>
  <c r="K97" i="17"/>
  <c r="O97" i="17"/>
  <c r="Q97" i="17"/>
  <c r="V97" i="17"/>
  <c r="G99" i="17"/>
  <c r="M99" i="17" s="1"/>
  <c r="I99" i="17"/>
  <c r="K99" i="17"/>
  <c r="O99" i="17"/>
  <c r="Q99" i="17"/>
  <c r="V99" i="17"/>
  <c r="G101" i="17"/>
  <c r="I101" i="17"/>
  <c r="K101" i="17"/>
  <c r="M101" i="17"/>
  <c r="O101" i="17"/>
  <c r="Q101" i="17"/>
  <c r="V101" i="17"/>
  <c r="G103" i="17"/>
  <c r="I103" i="17"/>
  <c r="K103" i="17"/>
  <c r="M103" i="17"/>
  <c r="O103" i="17"/>
  <c r="Q103" i="17"/>
  <c r="V103" i="17"/>
  <c r="G105" i="17"/>
  <c r="M105" i="17" s="1"/>
  <c r="I105" i="17"/>
  <c r="K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I109" i="17"/>
  <c r="K109" i="17"/>
  <c r="M109" i="17"/>
  <c r="O109" i="17"/>
  <c r="Q109" i="17"/>
  <c r="V109" i="17"/>
  <c r="G111" i="17"/>
  <c r="I111" i="17"/>
  <c r="K111" i="17"/>
  <c r="M111" i="17"/>
  <c r="O111" i="17"/>
  <c r="Q111" i="17"/>
  <c r="V111" i="17"/>
  <c r="G113" i="17"/>
  <c r="M113" i="17" s="1"/>
  <c r="I113" i="17"/>
  <c r="K113" i="17"/>
  <c r="O113" i="17"/>
  <c r="Q113" i="17"/>
  <c r="V113" i="17"/>
  <c r="G115" i="17"/>
  <c r="M115" i="17" s="1"/>
  <c r="I115" i="17"/>
  <c r="K115" i="17"/>
  <c r="O115" i="17"/>
  <c r="Q115" i="17"/>
  <c r="V115" i="17"/>
  <c r="G117" i="17"/>
  <c r="I117" i="17"/>
  <c r="K117" i="17"/>
  <c r="M117" i="17"/>
  <c r="O117" i="17"/>
  <c r="Q117" i="17"/>
  <c r="V117" i="17"/>
  <c r="G119" i="17"/>
  <c r="I119" i="17"/>
  <c r="K119" i="17"/>
  <c r="M119" i="17"/>
  <c r="O119" i="17"/>
  <c r="Q119" i="17"/>
  <c r="V119" i="17"/>
  <c r="G121" i="17"/>
  <c r="M121" i="17" s="1"/>
  <c r="I121" i="17"/>
  <c r="K121" i="17"/>
  <c r="O121" i="17"/>
  <c r="Q121" i="17"/>
  <c r="V121" i="17"/>
  <c r="G123" i="17"/>
  <c r="M123" i="17" s="1"/>
  <c r="I123" i="17"/>
  <c r="K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I127" i="17"/>
  <c r="K127" i="17"/>
  <c r="M127" i="17"/>
  <c r="O127" i="17"/>
  <c r="Q127" i="17"/>
  <c r="V127" i="17"/>
  <c r="G129" i="17"/>
  <c r="M129" i="17" s="1"/>
  <c r="I129" i="17"/>
  <c r="K129" i="17"/>
  <c r="O129" i="17"/>
  <c r="Q129" i="17"/>
  <c r="V129" i="17"/>
  <c r="G131" i="17"/>
  <c r="I131" i="17"/>
  <c r="K131" i="17"/>
  <c r="M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I135" i="17"/>
  <c r="K135" i="17"/>
  <c r="M135" i="17"/>
  <c r="O135" i="17"/>
  <c r="Q135" i="17"/>
  <c r="V135" i="17"/>
  <c r="G137" i="17"/>
  <c r="M137" i="17" s="1"/>
  <c r="I137" i="17"/>
  <c r="K137" i="17"/>
  <c r="O137" i="17"/>
  <c r="Q137" i="17"/>
  <c r="V137" i="17"/>
  <c r="G139" i="17"/>
  <c r="I139" i="17"/>
  <c r="K139" i="17"/>
  <c r="M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I143" i="17"/>
  <c r="K143" i="17"/>
  <c r="M143" i="17"/>
  <c r="O143" i="17"/>
  <c r="Q143" i="17"/>
  <c r="V143" i="17"/>
  <c r="G145" i="17"/>
  <c r="M145" i="17" s="1"/>
  <c r="I145" i="17"/>
  <c r="K145" i="17"/>
  <c r="O145" i="17"/>
  <c r="Q145" i="17"/>
  <c r="V145" i="17"/>
  <c r="G147" i="17"/>
  <c r="I147" i="17"/>
  <c r="K147" i="17"/>
  <c r="M147" i="17"/>
  <c r="O147" i="17"/>
  <c r="Q147" i="17"/>
  <c r="V147" i="17"/>
  <c r="G149" i="17"/>
  <c r="I149" i="17"/>
  <c r="K149" i="17"/>
  <c r="M149" i="17"/>
  <c r="O149" i="17"/>
  <c r="Q149" i="17"/>
  <c r="V149" i="17"/>
  <c r="G151" i="17"/>
  <c r="I151" i="17"/>
  <c r="K151" i="17"/>
  <c r="M151" i="17"/>
  <c r="O151" i="17"/>
  <c r="Q151" i="17"/>
  <c r="V151" i="17"/>
  <c r="G153" i="17"/>
  <c r="M153" i="17" s="1"/>
  <c r="I153" i="17"/>
  <c r="K153" i="17"/>
  <c r="O153" i="17"/>
  <c r="Q153" i="17"/>
  <c r="V153" i="17"/>
  <c r="G155" i="17"/>
  <c r="M155" i="17" s="1"/>
  <c r="I155" i="17"/>
  <c r="K155" i="17"/>
  <c r="O155" i="17"/>
  <c r="Q155" i="17"/>
  <c r="V155" i="17"/>
  <c r="G157" i="17"/>
  <c r="I157" i="17"/>
  <c r="K157" i="17"/>
  <c r="M157" i="17"/>
  <c r="O157" i="17"/>
  <c r="Q157" i="17"/>
  <c r="V157" i="17"/>
  <c r="G159" i="17"/>
  <c r="I159" i="17"/>
  <c r="K159" i="17"/>
  <c r="M159" i="17"/>
  <c r="O159" i="17"/>
  <c r="Q159" i="17"/>
  <c r="V159" i="17"/>
  <c r="G161" i="17"/>
  <c r="M161" i="17" s="1"/>
  <c r="I161" i="17"/>
  <c r="K161" i="17"/>
  <c r="O161" i="17"/>
  <c r="Q161" i="17"/>
  <c r="V161" i="17"/>
  <c r="G163" i="17"/>
  <c r="M163" i="17" s="1"/>
  <c r="I163" i="17"/>
  <c r="K163" i="17"/>
  <c r="O163" i="17"/>
  <c r="Q163" i="17"/>
  <c r="V163" i="17"/>
  <c r="G165" i="17"/>
  <c r="I165" i="17"/>
  <c r="K165" i="17"/>
  <c r="M165" i="17"/>
  <c r="O165" i="17"/>
  <c r="Q165" i="17"/>
  <c r="V165" i="17"/>
  <c r="G167" i="17"/>
  <c r="I167" i="17"/>
  <c r="K167" i="17"/>
  <c r="M167" i="17"/>
  <c r="O167" i="17"/>
  <c r="Q167" i="17"/>
  <c r="V167" i="17"/>
  <c r="G169" i="17"/>
  <c r="M169" i="17" s="1"/>
  <c r="I169" i="17"/>
  <c r="K169" i="17"/>
  <c r="O169" i="17"/>
  <c r="Q169" i="17"/>
  <c r="V169" i="17"/>
  <c r="G171" i="17"/>
  <c r="M171" i="17" s="1"/>
  <c r="I171" i="17"/>
  <c r="K171" i="17"/>
  <c r="O171" i="17"/>
  <c r="Q171" i="17"/>
  <c r="V171" i="17"/>
  <c r="G173" i="17"/>
  <c r="I173" i="17"/>
  <c r="K173" i="17"/>
  <c r="M173" i="17"/>
  <c r="O173" i="17"/>
  <c r="Q173" i="17"/>
  <c r="V173" i="17"/>
  <c r="G175" i="17"/>
  <c r="I175" i="17"/>
  <c r="K175" i="17"/>
  <c r="M175" i="17"/>
  <c r="O175" i="17"/>
  <c r="Q175" i="17"/>
  <c r="V175" i="17"/>
  <c r="G177" i="17"/>
  <c r="M177" i="17" s="1"/>
  <c r="I177" i="17"/>
  <c r="K177" i="17"/>
  <c r="O177" i="17"/>
  <c r="Q177" i="17"/>
  <c r="V177" i="17"/>
  <c r="G180" i="17"/>
  <c r="M180" i="17" s="1"/>
  <c r="I180" i="17"/>
  <c r="K180" i="17"/>
  <c r="O180" i="17"/>
  <c r="Q180" i="17"/>
  <c r="V180" i="17"/>
  <c r="G182" i="17"/>
  <c r="I182" i="17"/>
  <c r="I181" i="17" s="1"/>
  <c r="K182" i="17"/>
  <c r="M182" i="17"/>
  <c r="O182" i="17"/>
  <c r="Q182" i="17"/>
  <c r="Q181" i="17" s="1"/>
  <c r="V182" i="17"/>
  <c r="G184" i="17"/>
  <c r="M184" i="17" s="1"/>
  <c r="I184" i="17"/>
  <c r="K184" i="17"/>
  <c r="K181" i="17" s="1"/>
  <c r="O184" i="17"/>
  <c r="Q184" i="17"/>
  <c r="V184" i="17"/>
  <c r="V181" i="17" s="1"/>
  <c r="G186" i="17"/>
  <c r="I186" i="17"/>
  <c r="K186" i="17"/>
  <c r="M186" i="17"/>
  <c r="O186" i="17"/>
  <c r="Q186" i="17"/>
  <c r="V186" i="17"/>
  <c r="G188" i="17"/>
  <c r="M188" i="17" s="1"/>
  <c r="I188" i="17"/>
  <c r="K188" i="17"/>
  <c r="O188" i="17"/>
  <c r="O181" i="17" s="1"/>
  <c r="Q188" i="17"/>
  <c r="V188" i="17"/>
  <c r="G190" i="17"/>
  <c r="I190" i="17"/>
  <c r="K190" i="17"/>
  <c r="M190" i="17"/>
  <c r="O190" i="17"/>
  <c r="Q190" i="17"/>
  <c r="V190" i="17"/>
  <c r="G192" i="17"/>
  <c r="M192" i="17" s="1"/>
  <c r="I192" i="17"/>
  <c r="K192" i="17"/>
  <c r="O192" i="17"/>
  <c r="Q192" i="17"/>
  <c r="V192" i="17"/>
  <c r="G194" i="17"/>
  <c r="I194" i="17"/>
  <c r="K194" i="17"/>
  <c r="M194" i="17"/>
  <c r="O194" i="17"/>
  <c r="Q194" i="17"/>
  <c r="V194" i="17"/>
  <c r="G196" i="17"/>
  <c r="M196" i="17" s="1"/>
  <c r="I196" i="17"/>
  <c r="K196" i="17"/>
  <c r="O196" i="17"/>
  <c r="Q196" i="17"/>
  <c r="V196" i="17"/>
  <c r="G198" i="17"/>
  <c r="I198" i="17"/>
  <c r="K198" i="17"/>
  <c r="M198" i="17"/>
  <c r="O198" i="17"/>
  <c r="Q198" i="17"/>
  <c r="V198" i="17"/>
  <c r="G200" i="17"/>
  <c r="M200" i="17" s="1"/>
  <c r="I200" i="17"/>
  <c r="K200" i="17"/>
  <c r="O200" i="17"/>
  <c r="Q200" i="17"/>
  <c r="V200" i="17"/>
  <c r="G202" i="17"/>
  <c r="I202" i="17"/>
  <c r="K202" i="17"/>
  <c r="M202" i="17"/>
  <c r="O202" i="17"/>
  <c r="Q202" i="17"/>
  <c r="V202" i="17"/>
  <c r="G204" i="17"/>
  <c r="M204" i="17" s="1"/>
  <c r="I204" i="17"/>
  <c r="K204" i="17"/>
  <c r="O204" i="17"/>
  <c r="Q204" i="17"/>
  <c r="V204" i="17"/>
  <c r="G206" i="17"/>
  <c r="I206" i="17"/>
  <c r="K206" i="17"/>
  <c r="M206" i="17"/>
  <c r="O206" i="17"/>
  <c r="Q206" i="17"/>
  <c r="V206" i="17"/>
  <c r="G208" i="17"/>
  <c r="M208" i="17" s="1"/>
  <c r="I208" i="17"/>
  <c r="K208" i="17"/>
  <c r="O208" i="17"/>
  <c r="Q208" i="17"/>
  <c r="V208" i="17"/>
  <c r="G210" i="17"/>
  <c r="I210" i="17"/>
  <c r="K210" i="17"/>
  <c r="M210" i="17"/>
  <c r="O210" i="17"/>
  <c r="Q210" i="17"/>
  <c r="V210" i="17"/>
  <c r="G212" i="17"/>
  <c r="M212" i="17" s="1"/>
  <c r="I212" i="17"/>
  <c r="K212" i="17"/>
  <c r="O212" i="17"/>
  <c r="Q212" i="17"/>
  <c r="V212" i="17"/>
  <c r="I214" i="17"/>
  <c r="Q214" i="17"/>
  <c r="G215" i="17"/>
  <c r="G214" i="17" s="1"/>
  <c r="I215" i="17"/>
  <c r="K215" i="17"/>
  <c r="K214" i="17" s="1"/>
  <c r="O215" i="17"/>
  <c r="O214" i="17" s="1"/>
  <c r="Q215" i="17"/>
  <c r="V215" i="17"/>
  <c r="V214" i="17" s="1"/>
  <c r="G217" i="17"/>
  <c r="I217" i="17"/>
  <c r="K217" i="17"/>
  <c r="M217" i="17"/>
  <c r="O217" i="17"/>
  <c r="Q217" i="17"/>
  <c r="V217" i="17"/>
  <c r="G219" i="17"/>
  <c r="M219" i="17" s="1"/>
  <c r="I219" i="17"/>
  <c r="K219" i="17"/>
  <c r="O219" i="17"/>
  <c r="Q219" i="17"/>
  <c r="V219" i="17"/>
  <c r="AE222" i="17"/>
  <c r="AF222" i="17"/>
  <c r="G338" i="16"/>
  <c r="BA10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2" i="16"/>
  <c r="I12" i="16"/>
  <c r="K12" i="16"/>
  <c r="M12" i="16"/>
  <c r="O12" i="16"/>
  <c r="Q12" i="16"/>
  <c r="V12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O8" i="16" s="1"/>
  <c r="Q17" i="16"/>
  <c r="V17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4" i="16"/>
  <c r="I24" i="16"/>
  <c r="K24" i="16"/>
  <c r="M24" i="16"/>
  <c r="O24" i="16"/>
  <c r="Q24" i="16"/>
  <c r="V24" i="16"/>
  <c r="G26" i="16"/>
  <c r="M26" i="16" s="1"/>
  <c r="I26" i="16"/>
  <c r="K26" i="16"/>
  <c r="O26" i="16"/>
  <c r="Q26" i="16"/>
  <c r="V26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3" i="16"/>
  <c r="M33" i="16" s="1"/>
  <c r="I33" i="16"/>
  <c r="K33" i="16"/>
  <c r="O33" i="16"/>
  <c r="Q33" i="16"/>
  <c r="V33" i="16"/>
  <c r="G35" i="16"/>
  <c r="I35" i="16"/>
  <c r="K35" i="16"/>
  <c r="M35" i="16"/>
  <c r="O35" i="16"/>
  <c r="Q35" i="16"/>
  <c r="V35" i="16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G42" i="16"/>
  <c r="I42" i="16"/>
  <c r="O42" i="16"/>
  <c r="Q42" i="16"/>
  <c r="G43" i="16"/>
  <c r="I43" i="16"/>
  <c r="K43" i="16"/>
  <c r="K42" i="16" s="1"/>
  <c r="M43" i="16"/>
  <c r="M42" i="16" s="1"/>
  <c r="O43" i="16"/>
  <c r="Q43" i="16"/>
  <c r="V43" i="16"/>
  <c r="V42" i="16" s="1"/>
  <c r="G44" i="16"/>
  <c r="I44" i="16"/>
  <c r="K44" i="16"/>
  <c r="M44" i="16"/>
  <c r="O44" i="16"/>
  <c r="Q44" i="16"/>
  <c r="V44" i="16"/>
  <c r="G46" i="16"/>
  <c r="M46" i="16" s="1"/>
  <c r="I46" i="16"/>
  <c r="I45" i="16" s="1"/>
  <c r="K46" i="16"/>
  <c r="K45" i="16" s="1"/>
  <c r="O46" i="16"/>
  <c r="Q46" i="16"/>
  <c r="Q45" i="16" s="1"/>
  <c r="V46" i="16"/>
  <c r="V45" i="16" s="1"/>
  <c r="G48" i="16"/>
  <c r="I48" i="16"/>
  <c r="K48" i="16"/>
  <c r="M48" i="16"/>
  <c r="O48" i="16"/>
  <c r="Q48" i="16"/>
  <c r="V48" i="16"/>
  <c r="G50" i="16"/>
  <c r="I50" i="16"/>
  <c r="K50" i="16"/>
  <c r="M50" i="16"/>
  <c r="O50" i="16"/>
  <c r="Q50" i="16"/>
  <c r="V50" i="16"/>
  <c r="G52" i="16"/>
  <c r="M52" i="16" s="1"/>
  <c r="I52" i="16"/>
  <c r="K52" i="16"/>
  <c r="O52" i="16"/>
  <c r="O45" i="16" s="1"/>
  <c r="Q52" i="16"/>
  <c r="V52" i="16"/>
  <c r="G55" i="16"/>
  <c r="M55" i="16" s="1"/>
  <c r="I55" i="16"/>
  <c r="K55" i="16"/>
  <c r="O55" i="16"/>
  <c r="Q55" i="16"/>
  <c r="V55" i="16"/>
  <c r="G58" i="16"/>
  <c r="I58" i="16"/>
  <c r="K58" i="16"/>
  <c r="M58" i="16"/>
  <c r="O58" i="16"/>
  <c r="Q58" i="16"/>
  <c r="V58" i="16"/>
  <c r="G61" i="16"/>
  <c r="I61" i="16"/>
  <c r="K61" i="16"/>
  <c r="M61" i="16"/>
  <c r="O61" i="16"/>
  <c r="Q61" i="16"/>
  <c r="V61" i="16"/>
  <c r="G64" i="16"/>
  <c r="M64" i="16" s="1"/>
  <c r="I64" i="16"/>
  <c r="K64" i="16"/>
  <c r="O64" i="16"/>
  <c r="Q64" i="16"/>
  <c r="V64" i="16"/>
  <c r="G67" i="16"/>
  <c r="M67" i="16" s="1"/>
  <c r="I67" i="16"/>
  <c r="K67" i="16"/>
  <c r="O67" i="16"/>
  <c r="Q67" i="16"/>
  <c r="V67" i="16"/>
  <c r="G69" i="16"/>
  <c r="I69" i="16"/>
  <c r="K69" i="16"/>
  <c r="M69" i="16"/>
  <c r="O69" i="16"/>
  <c r="Q69" i="16"/>
  <c r="V69" i="16"/>
  <c r="G71" i="16"/>
  <c r="I71" i="16"/>
  <c r="K71" i="16"/>
  <c r="M71" i="16"/>
  <c r="O71" i="16"/>
  <c r="Q71" i="16"/>
  <c r="V71" i="16"/>
  <c r="G73" i="16"/>
  <c r="M73" i="16" s="1"/>
  <c r="I73" i="16"/>
  <c r="K73" i="16"/>
  <c r="O73" i="16"/>
  <c r="Q73" i="16"/>
  <c r="V73" i="16"/>
  <c r="G75" i="16"/>
  <c r="M75" i="16" s="1"/>
  <c r="I75" i="16"/>
  <c r="K75" i="16"/>
  <c r="O75" i="16"/>
  <c r="Q75" i="16"/>
  <c r="V75" i="16"/>
  <c r="G76" i="16"/>
  <c r="I76" i="16"/>
  <c r="K76" i="16"/>
  <c r="M76" i="16"/>
  <c r="O76" i="16"/>
  <c r="Q76" i="16"/>
  <c r="V76" i="16"/>
  <c r="G77" i="16"/>
  <c r="I77" i="16"/>
  <c r="K77" i="16"/>
  <c r="M77" i="16"/>
  <c r="O77" i="16"/>
  <c r="Q77" i="16"/>
  <c r="V77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I82" i="16"/>
  <c r="K82" i="16"/>
  <c r="M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I85" i="16"/>
  <c r="K85" i="16"/>
  <c r="M85" i="16"/>
  <c r="O85" i="16"/>
  <c r="Q85" i="16"/>
  <c r="V85" i="16"/>
  <c r="G88" i="16"/>
  <c r="M88" i="16" s="1"/>
  <c r="I88" i="16"/>
  <c r="I87" i="16" s="1"/>
  <c r="K88" i="16"/>
  <c r="O88" i="16"/>
  <c r="O87" i="16" s="1"/>
  <c r="Q88" i="16"/>
  <c r="Q87" i="16" s="1"/>
  <c r="V88" i="16"/>
  <c r="G90" i="16"/>
  <c r="M90" i="16" s="1"/>
  <c r="I90" i="16"/>
  <c r="K90" i="16"/>
  <c r="K87" i="16" s="1"/>
  <c r="O90" i="16"/>
  <c r="Q90" i="16"/>
  <c r="V90" i="16"/>
  <c r="V87" i="16" s="1"/>
  <c r="G94" i="16"/>
  <c r="I94" i="16"/>
  <c r="K94" i="16"/>
  <c r="M94" i="16"/>
  <c r="O94" i="16"/>
  <c r="Q94" i="16"/>
  <c r="V94" i="16"/>
  <c r="G98" i="16"/>
  <c r="I98" i="16"/>
  <c r="K98" i="16"/>
  <c r="M98" i="16"/>
  <c r="O98" i="16"/>
  <c r="Q98" i="16"/>
  <c r="V98" i="16"/>
  <c r="G102" i="16"/>
  <c r="M102" i="16" s="1"/>
  <c r="I102" i="16"/>
  <c r="K102" i="16"/>
  <c r="O102" i="16"/>
  <c r="Q102" i="16"/>
  <c r="V102" i="16"/>
  <c r="G106" i="16"/>
  <c r="M106" i="16" s="1"/>
  <c r="I106" i="16"/>
  <c r="K106" i="16"/>
  <c r="O106" i="16"/>
  <c r="Q106" i="16"/>
  <c r="V106" i="16"/>
  <c r="G110" i="16"/>
  <c r="I110" i="16"/>
  <c r="K110" i="16"/>
  <c r="M110" i="16"/>
  <c r="O110" i="16"/>
  <c r="Q110" i="16"/>
  <c r="V110" i="16"/>
  <c r="G114" i="16"/>
  <c r="I114" i="16"/>
  <c r="K114" i="16"/>
  <c r="M114" i="16"/>
  <c r="O114" i="16"/>
  <c r="Q114" i="16"/>
  <c r="V114" i="16"/>
  <c r="G118" i="16"/>
  <c r="M118" i="16" s="1"/>
  <c r="I118" i="16"/>
  <c r="K118" i="16"/>
  <c r="O118" i="16"/>
  <c r="Q118" i="16"/>
  <c r="V118" i="16"/>
  <c r="G122" i="16"/>
  <c r="M122" i="16" s="1"/>
  <c r="I122" i="16"/>
  <c r="K122" i="16"/>
  <c r="O122" i="16"/>
  <c r="Q122" i="16"/>
  <c r="V122" i="16"/>
  <c r="G126" i="16"/>
  <c r="I126" i="16"/>
  <c r="K126" i="16"/>
  <c r="M126" i="16"/>
  <c r="O126" i="16"/>
  <c r="Q126" i="16"/>
  <c r="V126" i="16"/>
  <c r="G129" i="16"/>
  <c r="I129" i="16"/>
  <c r="K129" i="16"/>
  <c r="M129" i="16"/>
  <c r="O129" i="16"/>
  <c r="Q129" i="16"/>
  <c r="V129" i="16"/>
  <c r="G132" i="16"/>
  <c r="M132" i="16" s="1"/>
  <c r="I132" i="16"/>
  <c r="K132" i="16"/>
  <c r="O132" i="16"/>
  <c r="Q132" i="16"/>
  <c r="V132" i="16"/>
  <c r="G135" i="16"/>
  <c r="M135" i="16" s="1"/>
  <c r="I135" i="16"/>
  <c r="K135" i="16"/>
  <c r="O135" i="16"/>
  <c r="Q135" i="16"/>
  <c r="V135" i="16"/>
  <c r="G138" i="16"/>
  <c r="I138" i="16"/>
  <c r="K138" i="16"/>
  <c r="M138" i="16"/>
  <c r="O138" i="16"/>
  <c r="Q138" i="16"/>
  <c r="V138" i="16"/>
  <c r="G141" i="16"/>
  <c r="I141" i="16"/>
  <c r="K141" i="16"/>
  <c r="M141" i="16"/>
  <c r="O141" i="16"/>
  <c r="Q141" i="16"/>
  <c r="V141" i="16"/>
  <c r="G144" i="16"/>
  <c r="M144" i="16" s="1"/>
  <c r="I144" i="16"/>
  <c r="K144" i="16"/>
  <c r="O144" i="16"/>
  <c r="Q144" i="16"/>
  <c r="V144" i="16"/>
  <c r="G147" i="16"/>
  <c r="M147" i="16" s="1"/>
  <c r="I147" i="16"/>
  <c r="K147" i="16"/>
  <c r="O147" i="16"/>
  <c r="Q147" i="16"/>
  <c r="V147" i="16"/>
  <c r="G150" i="16"/>
  <c r="I150" i="16"/>
  <c r="K150" i="16"/>
  <c r="M150" i="16"/>
  <c r="O150" i="16"/>
  <c r="Q150" i="16"/>
  <c r="V150" i="16"/>
  <c r="G152" i="16"/>
  <c r="I152" i="16"/>
  <c r="K152" i="16"/>
  <c r="M152" i="16"/>
  <c r="O152" i="16"/>
  <c r="Q152" i="16"/>
  <c r="V152" i="16"/>
  <c r="G154" i="16"/>
  <c r="M154" i="16" s="1"/>
  <c r="I154" i="16"/>
  <c r="K154" i="16"/>
  <c r="O154" i="16"/>
  <c r="Q154" i="16"/>
  <c r="V154" i="16"/>
  <c r="G156" i="16"/>
  <c r="M156" i="16" s="1"/>
  <c r="I156" i="16"/>
  <c r="K156" i="16"/>
  <c r="O156" i="16"/>
  <c r="Q156" i="16"/>
  <c r="V156" i="16"/>
  <c r="G158" i="16"/>
  <c r="I158" i="16"/>
  <c r="K158" i="16"/>
  <c r="M158" i="16"/>
  <c r="O158" i="16"/>
  <c r="Q158" i="16"/>
  <c r="V158" i="16"/>
  <c r="G160" i="16"/>
  <c r="I160" i="16"/>
  <c r="K160" i="16"/>
  <c r="M160" i="16"/>
  <c r="O160" i="16"/>
  <c r="Q160" i="16"/>
  <c r="V160" i="16"/>
  <c r="G162" i="16"/>
  <c r="M162" i="16" s="1"/>
  <c r="I162" i="16"/>
  <c r="K162" i="16"/>
  <c r="O162" i="16"/>
  <c r="Q162" i="16"/>
  <c r="V162" i="16"/>
  <c r="G164" i="16"/>
  <c r="M164" i="16" s="1"/>
  <c r="I164" i="16"/>
  <c r="K164" i="16"/>
  <c r="O164" i="16"/>
  <c r="Q164" i="16"/>
  <c r="V164" i="16"/>
  <c r="G166" i="16"/>
  <c r="I166" i="16"/>
  <c r="K166" i="16"/>
  <c r="M166" i="16"/>
  <c r="O166" i="16"/>
  <c r="Q166" i="16"/>
  <c r="V166" i="16"/>
  <c r="G168" i="16"/>
  <c r="I168" i="16"/>
  <c r="K168" i="16"/>
  <c r="M168" i="16"/>
  <c r="O168" i="16"/>
  <c r="Q168" i="16"/>
  <c r="V168" i="16"/>
  <c r="G170" i="16"/>
  <c r="M170" i="16" s="1"/>
  <c r="I170" i="16"/>
  <c r="K170" i="16"/>
  <c r="O170" i="16"/>
  <c r="Q170" i="16"/>
  <c r="V170" i="16"/>
  <c r="G172" i="16"/>
  <c r="M172" i="16" s="1"/>
  <c r="I172" i="16"/>
  <c r="K172" i="16"/>
  <c r="O172" i="16"/>
  <c r="Q172" i="16"/>
  <c r="V172" i="16"/>
  <c r="G174" i="16"/>
  <c r="I174" i="16"/>
  <c r="K174" i="16"/>
  <c r="M174" i="16"/>
  <c r="O174" i="16"/>
  <c r="Q174" i="16"/>
  <c r="V174" i="16"/>
  <c r="G176" i="16"/>
  <c r="I176" i="16"/>
  <c r="K176" i="16"/>
  <c r="M176" i="16"/>
  <c r="O176" i="16"/>
  <c r="Q176" i="16"/>
  <c r="V176" i="16"/>
  <c r="G178" i="16"/>
  <c r="M178" i="16" s="1"/>
  <c r="I178" i="16"/>
  <c r="K178" i="16"/>
  <c r="O178" i="16"/>
  <c r="Q178" i="16"/>
  <c r="V178" i="16"/>
  <c r="G180" i="16"/>
  <c r="M180" i="16" s="1"/>
  <c r="I180" i="16"/>
  <c r="K180" i="16"/>
  <c r="O180" i="16"/>
  <c r="Q180" i="16"/>
  <c r="V180" i="16"/>
  <c r="G182" i="16"/>
  <c r="I182" i="16"/>
  <c r="K182" i="16"/>
  <c r="M182" i="16"/>
  <c r="O182" i="16"/>
  <c r="Q182" i="16"/>
  <c r="V182" i="16"/>
  <c r="G184" i="16"/>
  <c r="I184" i="16"/>
  <c r="K184" i="16"/>
  <c r="M184" i="16"/>
  <c r="O184" i="16"/>
  <c r="Q184" i="16"/>
  <c r="V184" i="16"/>
  <c r="G186" i="16"/>
  <c r="M186" i="16" s="1"/>
  <c r="I186" i="16"/>
  <c r="K186" i="16"/>
  <c r="O186" i="16"/>
  <c r="Q186" i="16"/>
  <c r="V186" i="16"/>
  <c r="G188" i="16"/>
  <c r="M188" i="16" s="1"/>
  <c r="I188" i="16"/>
  <c r="K188" i="16"/>
  <c r="O188" i="16"/>
  <c r="Q188" i="16"/>
  <c r="V188" i="16"/>
  <c r="G190" i="16"/>
  <c r="I190" i="16"/>
  <c r="K190" i="16"/>
  <c r="M190" i="16"/>
  <c r="O190" i="16"/>
  <c r="Q190" i="16"/>
  <c r="V190" i="16"/>
  <c r="G192" i="16"/>
  <c r="I192" i="16"/>
  <c r="K192" i="16"/>
  <c r="M192" i="16"/>
  <c r="O192" i="16"/>
  <c r="Q192" i="16"/>
  <c r="V192" i="16"/>
  <c r="G194" i="16"/>
  <c r="M194" i="16" s="1"/>
  <c r="I194" i="16"/>
  <c r="K194" i="16"/>
  <c r="O194" i="16"/>
  <c r="Q194" i="16"/>
  <c r="V194" i="16"/>
  <c r="G196" i="16"/>
  <c r="M196" i="16" s="1"/>
  <c r="I196" i="16"/>
  <c r="K196" i="16"/>
  <c r="O196" i="16"/>
  <c r="Q196" i="16"/>
  <c r="V196" i="16"/>
  <c r="G198" i="16"/>
  <c r="I198" i="16"/>
  <c r="K198" i="16"/>
  <c r="M198" i="16"/>
  <c r="O198" i="16"/>
  <c r="Q198" i="16"/>
  <c r="V198" i="16"/>
  <c r="G200" i="16"/>
  <c r="I200" i="16"/>
  <c r="K200" i="16"/>
  <c r="M200" i="16"/>
  <c r="O200" i="16"/>
  <c r="Q200" i="16"/>
  <c r="V200" i="16"/>
  <c r="G202" i="16"/>
  <c r="M202" i="16" s="1"/>
  <c r="I202" i="16"/>
  <c r="K202" i="16"/>
  <c r="O202" i="16"/>
  <c r="Q202" i="16"/>
  <c r="V202" i="16"/>
  <c r="G203" i="16"/>
  <c r="M203" i="16" s="1"/>
  <c r="I203" i="16"/>
  <c r="K203" i="16"/>
  <c r="O203" i="16"/>
  <c r="Q203" i="16"/>
  <c r="V203" i="16"/>
  <c r="G204" i="16"/>
  <c r="I204" i="16"/>
  <c r="K204" i="16"/>
  <c r="M204" i="16"/>
  <c r="O204" i="16"/>
  <c r="Q204" i="16"/>
  <c r="V204" i="16"/>
  <c r="G205" i="16"/>
  <c r="I205" i="16"/>
  <c r="K205" i="16"/>
  <c r="M205" i="16"/>
  <c r="O205" i="16"/>
  <c r="Q205" i="16"/>
  <c r="V205" i="16"/>
  <c r="G207" i="16"/>
  <c r="M207" i="16" s="1"/>
  <c r="I207" i="16"/>
  <c r="K207" i="16"/>
  <c r="O207" i="16"/>
  <c r="Q207" i="16"/>
  <c r="V207" i="16"/>
  <c r="G209" i="16"/>
  <c r="M209" i="16" s="1"/>
  <c r="I209" i="16"/>
  <c r="K209" i="16"/>
  <c r="O209" i="16"/>
  <c r="Q209" i="16"/>
  <c r="V209" i="16"/>
  <c r="G211" i="16"/>
  <c r="I211" i="16"/>
  <c r="K211" i="16"/>
  <c r="M211" i="16"/>
  <c r="O211" i="16"/>
  <c r="Q211" i="16"/>
  <c r="V211" i="16"/>
  <c r="G212" i="16"/>
  <c r="I212" i="16"/>
  <c r="K212" i="16"/>
  <c r="M212" i="16"/>
  <c r="O212" i="16"/>
  <c r="Q212" i="16"/>
  <c r="V212" i="16"/>
  <c r="G215" i="16"/>
  <c r="M215" i="16" s="1"/>
  <c r="I215" i="16"/>
  <c r="I214" i="16" s="1"/>
  <c r="K215" i="16"/>
  <c r="K214" i="16" s="1"/>
  <c r="O215" i="16"/>
  <c r="Q215" i="16"/>
  <c r="Q214" i="16" s="1"/>
  <c r="V215" i="16"/>
  <c r="V214" i="16" s="1"/>
  <c r="G216" i="16"/>
  <c r="I216" i="16"/>
  <c r="K216" i="16"/>
  <c r="M216" i="16"/>
  <c r="O216" i="16"/>
  <c r="Q216" i="16"/>
  <c r="V216" i="16"/>
  <c r="G217" i="16"/>
  <c r="I217" i="16"/>
  <c r="K217" i="16"/>
  <c r="M217" i="16"/>
  <c r="O217" i="16"/>
  <c r="Q217" i="16"/>
  <c r="V217" i="16"/>
  <c r="G218" i="16"/>
  <c r="M218" i="16" s="1"/>
  <c r="I218" i="16"/>
  <c r="K218" i="16"/>
  <c r="O218" i="16"/>
  <c r="O214" i="16" s="1"/>
  <c r="Q218" i="16"/>
  <c r="V218" i="16"/>
  <c r="G219" i="16"/>
  <c r="M219" i="16" s="1"/>
  <c r="I219" i="16"/>
  <c r="K219" i="16"/>
  <c r="O219" i="16"/>
  <c r="Q219" i="16"/>
  <c r="V219" i="16"/>
  <c r="G220" i="16"/>
  <c r="I220" i="16"/>
  <c r="K220" i="16"/>
  <c r="M220" i="16"/>
  <c r="O220" i="16"/>
  <c r="Q220" i="16"/>
  <c r="V220" i="16"/>
  <c r="G221" i="16"/>
  <c r="I221" i="16"/>
  <c r="K221" i="16"/>
  <c r="M221" i="16"/>
  <c r="O221" i="16"/>
  <c r="Q221" i="16"/>
  <c r="V221" i="16"/>
  <c r="G222" i="16"/>
  <c r="M222" i="16" s="1"/>
  <c r="I222" i="16"/>
  <c r="K222" i="16"/>
  <c r="O222" i="16"/>
  <c r="Q222" i="16"/>
  <c r="V222" i="16"/>
  <c r="G223" i="16"/>
  <c r="M223" i="16" s="1"/>
  <c r="I223" i="16"/>
  <c r="K223" i="16"/>
  <c r="O223" i="16"/>
  <c r="Q223" i="16"/>
  <c r="V223" i="16"/>
  <c r="G224" i="16"/>
  <c r="I224" i="16"/>
  <c r="K224" i="16"/>
  <c r="M224" i="16"/>
  <c r="O224" i="16"/>
  <c r="Q224" i="16"/>
  <c r="V224" i="16"/>
  <c r="G225" i="16"/>
  <c r="I225" i="16"/>
  <c r="K225" i="16"/>
  <c r="M225" i="16"/>
  <c r="O225" i="16"/>
  <c r="Q225" i="16"/>
  <c r="V225" i="16"/>
  <c r="G226" i="16"/>
  <c r="M226" i="16" s="1"/>
  <c r="I226" i="16"/>
  <c r="K226" i="16"/>
  <c r="O226" i="16"/>
  <c r="Q226" i="16"/>
  <c r="V226" i="16"/>
  <c r="G229" i="16"/>
  <c r="I229" i="16"/>
  <c r="K229" i="16"/>
  <c r="K228" i="16" s="1"/>
  <c r="M229" i="16"/>
  <c r="O229" i="16"/>
  <c r="Q229" i="16"/>
  <c r="V229" i="16"/>
  <c r="V228" i="16" s="1"/>
  <c r="G231" i="16"/>
  <c r="I231" i="16"/>
  <c r="K231" i="16"/>
  <c r="M231" i="16"/>
  <c r="O231" i="16"/>
  <c r="Q231" i="16"/>
  <c r="V231" i="16"/>
  <c r="G233" i="16"/>
  <c r="G228" i="16" s="1"/>
  <c r="I233" i="16"/>
  <c r="K233" i="16"/>
  <c r="O233" i="16"/>
  <c r="O228" i="16" s="1"/>
  <c r="Q233" i="16"/>
  <c r="V233" i="16"/>
  <c r="G235" i="16"/>
  <c r="M235" i="16" s="1"/>
  <c r="I235" i="16"/>
  <c r="I228" i="16" s="1"/>
  <c r="K235" i="16"/>
  <c r="O235" i="16"/>
  <c r="Q235" i="16"/>
  <c r="Q228" i="16" s="1"/>
  <c r="V235" i="16"/>
  <c r="G237" i="16"/>
  <c r="I237" i="16"/>
  <c r="K237" i="16"/>
  <c r="M237" i="16"/>
  <c r="O237" i="16"/>
  <c r="Q237" i="16"/>
  <c r="V237" i="16"/>
  <c r="G238" i="16"/>
  <c r="I238" i="16"/>
  <c r="K238" i="16"/>
  <c r="M238" i="16"/>
  <c r="O238" i="16"/>
  <c r="Q238" i="16"/>
  <c r="V238" i="16"/>
  <c r="G240" i="16"/>
  <c r="M240" i="16" s="1"/>
  <c r="I240" i="16"/>
  <c r="K240" i="16"/>
  <c r="O240" i="16"/>
  <c r="Q240" i="16"/>
  <c r="V240" i="16"/>
  <c r="G242" i="16"/>
  <c r="M242" i="16" s="1"/>
  <c r="I242" i="16"/>
  <c r="K242" i="16"/>
  <c r="O242" i="16"/>
  <c r="Q242" i="16"/>
  <c r="V242" i="16"/>
  <c r="G245" i="16"/>
  <c r="I245" i="16"/>
  <c r="K245" i="16"/>
  <c r="M245" i="16"/>
  <c r="O245" i="16"/>
  <c r="Q245" i="16"/>
  <c r="V245" i="16"/>
  <c r="G246" i="16"/>
  <c r="I246" i="16"/>
  <c r="K246" i="16"/>
  <c r="M246" i="16"/>
  <c r="O246" i="16"/>
  <c r="Q246" i="16"/>
  <c r="V246" i="16"/>
  <c r="G248" i="16"/>
  <c r="M248" i="16" s="1"/>
  <c r="I248" i="16"/>
  <c r="K248" i="16"/>
  <c r="O248" i="16"/>
  <c r="Q248" i="16"/>
  <c r="V248" i="16"/>
  <c r="G257" i="16"/>
  <c r="M257" i="16" s="1"/>
  <c r="I257" i="16"/>
  <c r="K257" i="16"/>
  <c r="O257" i="16"/>
  <c r="Q257" i="16"/>
  <c r="V257" i="16"/>
  <c r="G259" i="16"/>
  <c r="I259" i="16"/>
  <c r="K259" i="16"/>
  <c r="M259" i="16"/>
  <c r="O259" i="16"/>
  <c r="Q259" i="16"/>
  <c r="V259" i="16"/>
  <c r="G261" i="16"/>
  <c r="I261" i="16"/>
  <c r="K261" i="16"/>
  <c r="M261" i="16"/>
  <c r="O261" i="16"/>
  <c r="Q261" i="16"/>
  <c r="V261" i="16"/>
  <c r="G263" i="16"/>
  <c r="M263" i="16" s="1"/>
  <c r="I263" i="16"/>
  <c r="K263" i="16"/>
  <c r="O263" i="16"/>
  <c r="Q263" i="16"/>
  <c r="V263" i="16"/>
  <c r="G265" i="16"/>
  <c r="M265" i="16" s="1"/>
  <c r="I265" i="16"/>
  <c r="K265" i="16"/>
  <c r="O265" i="16"/>
  <c r="Q265" i="16"/>
  <c r="V265" i="16"/>
  <c r="G267" i="16"/>
  <c r="I267" i="16"/>
  <c r="K267" i="16"/>
  <c r="M267" i="16"/>
  <c r="O267" i="16"/>
  <c r="Q267" i="16"/>
  <c r="V267" i="16"/>
  <c r="G269" i="16"/>
  <c r="I269" i="16"/>
  <c r="K269" i="16"/>
  <c r="M269" i="16"/>
  <c r="O269" i="16"/>
  <c r="Q269" i="16"/>
  <c r="V269" i="16"/>
  <c r="G271" i="16"/>
  <c r="M271" i="16" s="1"/>
  <c r="I271" i="16"/>
  <c r="K271" i="16"/>
  <c r="O271" i="16"/>
  <c r="Q271" i="16"/>
  <c r="V271" i="16"/>
  <c r="G273" i="16"/>
  <c r="M273" i="16" s="1"/>
  <c r="I273" i="16"/>
  <c r="K273" i="16"/>
  <c r="O273" i="16"/>
  <c r="Q273" i="16"/>
  <c r="V273" i="16"/>
  <c r="G275" i="16"/>
  <c r="I275" i="16"/>
  <c r="K275" i="16"/>
  <c r="M275" i="16"/>
  <c r="O275" i="16"/>
  <c r="Q275" i="16"/>
  <c r="V275" i="16"/>
  <c r="G277" i="16"/>
  <c r="I277" i="16"/>
  <c r="K277" i="16"/>
  <c r="M277" i="16"/>
  <c r="O277" i="16"/>
  <c r="Q277" i="16"/>
  <c r="V277" i="16"/>
  <c r="G278" i="16"/>
  <c r="M278" i="16" s="1"/>
  <c r="I278" i="16"/>
  <c r="K278" i="16"/>
  <c r="O278" i="16"/>
  <c r="Q278" i="16"/>
  <c r="V278" i="16"/>
  <c r="G280" i="16"/>
  <c r="M280" i="16" s="1"/>
  <c r="I280" i="16"/>
  <c r="K280" i="16"/>
  <c r="O280" i="16"/>
  <c r="Q280" i="16"/>
  <c r="V280" i="16"/>
  <c r="G282" i="16"/>
  <c r="I282" i="16"/>
  <c r="K282" i="16"/>
  <c r="M282" i="16"/>
  <c r="O282" i="16"/>
  <c r="Q282" i="16"/>
  <c r="V282" i="16"/>
  <c r="G283" i="16"/>
  <c r="I283" i="16"/>
  <c r="K283" i="16"/>
  <c r="M283" i="16"/>
  <c r="O283" i="16"/>
  <c r="Q283" i="16"/>
  <c r="V283" i="16"/>
  <c r="G285" i="16"/>
  <c r="M285" i="16" s="1"/>
  <c r="I285" i="16"/>
  <c r="K285" i="16"/>
  <c r="O285" i="16"/>
  <c r="Q285" i="16"/>
  <c r="V285" i="16"/>
  <c r="G286" i="16"/>
  <c r="M286" i="16" s="1"/>
  <c r="I286" i="16"/>
  <c r="K286" i="16"/>
  <c r="O286" i="16"/>
  <c r="Q286" i="16"/>
  <c r="V286" i="16"/>
  <c r="G288" i="16"/>
  <c r="I288" i="16"/>
  <c r="K288" i="16"/>
  <c r="M288" i="16"/>
  <c r="O288" i="16"/>
  <c r="Q288" i="16"/>
  <c r="V288" i="16"/>
  <c r="G290" i="16"/>
  <c r="I290" i="16"/>
  <c r="K290" i="16"/>
  <c r="M290" i="16"/>
  <c r="O290" i="16"/>
  <c r="Q290" i="16"/>
  <c r="V290" i="16"/>
  <c r="G293" i="16"/>
  <c r="M293" i="16" s="1"/>
  <c r="I293" i="16"/>
  <c r="K293" i="16"/>
  <c r="O293" i="16"/>
  <c r="Q293" i="16"/>
  <c r="V293" i="16"/>
  <c r="G294" i="16"/>
  <c r="M294" i="16" s="1"/>
  <c r="I294" i="16"/>
  <c r="K294" i="16"/>
  <c r="O294" i="16"/>
  <c r="Q294" i="16"/>
  <c r="V294" i="16"/>
  <c r="G295" i="16"/>
  <c r="I295" i="16"/>
  <c r="K295" i="16"/>
  <c r="M295" i="16"/>
  <c r="O295" i="16"/>
  <c r="Q295" i="16"/>
  <c r="V295" i="16"/>
  <c r="G297" i="16"/>
  <c r="I297" i="16"/>
  <c r="K297" i="16"/>
  <c r="M297" i="16"/>
  <c r="O297" i="16"/>
  <c r="Q297" i="16"/>
  <c r="V297" i="16"/>
  <c r="G299" i="16"/>
  <c r="M299" i="16" s="1"/>
  <c r="I299" i="16"/>
  <c r="K299" i="16"/>
  <c r="O299" i="16"/>
  <c r="Q299" i="16"/>
  <c r="V299" i="16"/>
  <c r="G301" i="16"/>
  <c r="M301" i="16" s="1"/>
  <c r="I301" i="16"/>
  <c r="K301" i="16"/>
  <c r="O301" i="16"/>
  <c r="Q301" i="16"/>
  <c r="V301" i="16"/>
  <c r="G303" i="16"/>
  <c r="I303" i="16"/>
  <c r="K303" i="16"/>
  <c r="M303" i="16"/>
  <c r="O303" i="16"/>
  <c r="Q303" i="16"/>
  <c r="V303" i="16"/>
  <c r="G305" i="16"/>
  <c r="I305" i="16"/>
  <c r="K305" i="16"/>
  <c r="M305" i="16"/>
  <c r="O305" i="16"/>
  <c r="Q305" i="16"/>
  <c r="V305" i="16"/>
  <c r="G307" i="16"/>
  <c r="M307" i="16" s="1"/>
  <c r="I307" i="16"/>
  <c r="K307" i="16"/>
  <c r="O307" i="16"/>
  <c r="Q307" i="16"/>
  <c r="V307" i="16"/>
  <c r="G309" i="16"/>
  <c r="M309" i="16" s="1"/>
  <c r="I309" i="16"/>
  <c r="K309" i="16"/>
  <c r="O309" i="16"/>
  <c r="Q309" i="16"/>
  <c r="V309" i="16"/>
  <c r="G311" i="16"/>
  <c r="I311" i="16"/>
  <c r="K311" i="16"/>
  <c r="M311" i="16"/>
  <c r="O311" i="16"/>
  <c r="Q311" i="16"/>
  <c r="V311" i="16"/>
  <c r="G312" i="16"/>
  <c r="I312" i="16"/>
  <c r="K312" i="16"/>
  <c r="M312" i="16"/>
  <c r="O312" i="16"/>
  <c r="Q312" i="16"/>
  <c r="V312" i="16"/>
  <c r="G313" i="16"/>
  <c r="M313" i="16" s="1"/>
  <c r="I313" i="16"/>
  <c r="K313" i="16"/>
  <c r="O313" i="16"/>
  <c r="Q313" i="16"/>
  <c r="V313" i="16"/>
  <c r="G314" i="16"/>
  <c r="M314" i="16" s="1"/>
  <c r="I314" i="16"/>
  <c r="K314" i="16"/>
  <c r="O314" i="16"/>
  <c r="Q314" i="16"/>
  <c r="V314" i="16"/>
  <c r="G315" i="16"/>
  <c r="I315" i="16"/>
  <c r="K315" i="16"/>
  <c r="M315" i="16"/>
  <c r="O315" i="16"/>
  <c r="Q315" i="16"/>
  <c r="V315" i="16"/>
  <c r="G317" i="16"/>
  <c r="I317" i="16"/>
  <c r="K317" i="16"/>
  <c r="M317" i="16"/>
  <c r="O317" i="16"/>
  <c r="Q317" i="16"/>
  <c r="V317" i="16"/>
  <c r="G319" i="16"/>
  <c r="M319" i="16" s="1"/>
  <c r="I319" i="16"/>
  <c r="K319" i="16"/>
  <c r="O319" i="16"/>
  <c r="Q319" i="16"/>
  <c r="V319" i="16"/>
  <c r="G321" i="16"/>
  <c r="M321" i="16" s="1"/>
  <c r="I321" i="16"/>
  <c r="K321" i="16"/>
  <c r="O321" i="16"/>
  <c r="Q321" i="16"/>
  <c r="V321" i="16"/>
  <c r="G323" i="16"/>
  <c r="I323" i="16"/>
  <c r="K323" i="16"/>
  <c r="M323" i="16"/>
  <c r="O323" i="16"/>
  <c r="Q323" i="16"/>
  <c r="V323" i="16"/>
  <c r="G325" i="16"/>
  <c r="I325" i="16"/>
  <c r="K325" i="16"/>
  <c r="M325" i="16"/>
  <c r="O325" i="16"/>
  <c r="Q325" i="16"/>
  <c r="V325" i="16"/>
  <c r="G335" i="16"/>
  <c r="M335" i="16" s="1"/>
  <c r="I335" i="16"/>
  <c r="K335" i="16"/>
  <c r="O335" i="16"/>
  <c r="Q335" i="16"/>
  <c r="V335" i="16"/>
  <c r="AE338" i="16"/>
  <c r="AF338" i="16"/>
  <c r="G2294" i="15"/>
  <c r="BA1283" i="15"/>
  <c r="BA1167" i="15"/>
  <c r="BA1163" i="15"/>
  <c r="BA1158" i="15"/>
  <c r="BA1146" i="15"/>
  <c r="BA1138" i="15"/>
  <c r="BA1098" i="15"/>
  <c r="BA734" i="15"/>
  <c r="BA711" i="15"/>
  <c r="BA704" i="15"/>
  <c r="BA685" i="15"/>
  <c r="BA550" i="15"/>
  <c r="BA375" i="15"/>
  <c r="BA212" i="15"/>
  <c r="BA209" i="15"/>
  <c r="BA61" i="15"/>
  <c r="BA51" i="15"/>
  <c r="BA45" i="15"/>
  <c r="BA36" i="15"/>
  <c r="BA22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5" i="15"/>
  <c r="I15" i="15"/>
  <c r="K15" i="15"/>
  <c r="M15" i="15"/>
  <c r="O15" i="15"/>
  <c r="Q15" i="15"/>
  <c r="V15" i="15"/>
  <c r="G21" i="15"/>
  <c r="I21" i="15"/>
  <c r="K21" i="15"/>
  <c r="M21" i="15"/>
  <c r="O21" i="15"/>
  <c r="Q21" i="15"/>
  <c r="V21" i="15"/>
  <c r="G24" i="15"/>
  <c r="G8" i="15" s="1"/>
  <c r="I24" i="15"/>
  <c r="K24" i="15"/>
  <c r="O24" i="15"/>
  <c r="O8" i="15" s="1"/>
  <c r="Q24" i="15"/>
  <c r="V24" i="15"/>
  <c r="G27" i="15"/>
  <c r="M27" i="15" s="1"/>
  <c r="I27" i="15"/>
  <c r="K27" i="15"/>
  <c r="O27" i="15"/>
  <c r="Q27" i="15"/>
  <c r="V27" i="15"/>
  <c r="G30" i="15"/>
  <c r="I30" i="15"/>
  <c r="K30" i="15"/>
  <c r="M30" i="15"/>
  <c r="O30" i="15"/>
  <c r="Q30" i="15"/>
  <c r="V30" i="15"/>
  <c r="G34" i="15"/>
  <c r="I34" i="15"/>
  <c r="K34" i="15"/>
  <c r="M34" i="15"/>
  <c r="O34" i="15"/>
  <c r="Q34" i="15"/>
  <c r="V34" i="15"/>
  <c r="G38" i="15"/>
  <c r="M38" i="15" s="1"/>
  <c r="I38" i="15"/>
  <c r="K38" i="15"/>
  <c r="O38" i="15"/>
  <c r="Q38" i="15"/>
  <c r="V38" i="15"/>
  <c r="G41" i="15"/>
  <c r="M41" i="15" s="1"/>
  <c r="I41" i="15"/>
  <c r="K41" i="15"/>
  <c r="O41" i="15"/>
  <c r="Q41" i="15"/>
  <c r="V41" i="15"/>
  <c r="G44" i="15"/>
  <c r="I44" i="15"/>
  <c r="K44" i="15"/>
  <c r="M44" i="15"/>
  <c r="O44" i="15"/>
  <c r="Q44" i="15"/>
  <c r="V44" i="15"/>
  <c r="G47" i="15"/>
  <c r="I47" i="15"/>
  <c r="K47" i="15"/>
  <c r="M47" i="15"/>
  <c r="O47" i="15"/>
  <c r="Q47" i="15"/>
  <c r="V47" i="15"/>
  <c r="G50" i="15"/>
  <c r="M50" i="15" s="1"/>
  <c r="I50" i="15"/>
  <c r="K50" i="15"/>
  <c r="O50" i="15"/>
  <c r="Q50" i="15"/>
  <c r="V50" i="15"/>
  <c r="G53" i="15"/>
  <c r="M53" i="15" s="1"/>
  <c r="I53" i="15"/>
  <c r="K53" i="15"/>
  <c r="O53" i="15"/>
  <c r="Q53" i="15"/>
  <c r="V53" i="15"/>
  <c r="G59" i="15"/>
  <c r="I59" i="15"/>
  <c r="K59" i="15"/>
  <c r="M59" i="15"/>
  <c r="O59" i="15"/>
  <c r="Q59" i="15"/>
  <c r="V59" i="15"/>
  <c r="G60" i="15"/>
  <c r="I60" i="15"/>
  <c r="K60" i="15"/>
  <c r="M60" i="15"/>
  <c r="O60" i="15"/>
  <c r="Q60" i="15"/>
  <c r="V60" i="15"/>
  <c r="G63" i="15"/>
  <c r="M63" i="15" s="1"/>
  <c r="I63" i="15"/>
  <c r="K63" i="15"/>
  <c r="O63" i="15"/>
  <c r="Q63" i="15"/>
  <c r="V63" i="15"/>
  <c r="I68" i="15"/>
  <c r="Q68" i="15"/>
  <c r="G69" i="15"/>
  <c r="M69" i="15" s="1"/>
  <c r="I69" i="15"/>
  <c r="K69" i="15"/>
  <c r="K68" i="15" s="1"/>
  <c r="O69" i="15"/>
  <c r="Q69" i="15"/>
  <c r="V69" i="15"/>
  <c r="V68" i="15" s="1"/>
  <c r="G71" i="15"/>
  <c r="I71" i="15"/>
  <c r="K71" i="15"/>
  <c r="M71" i="15"/>
  <c r="O71" i="15"/>
  <c r="Q71" i="15"/>
  <c r="V71" i="15"/>
  <c r="G73" i="15"/>
  <c r="G68" i="15" s="1"/>
  <c r="I73" i="15"/>
  <c r="K73" i="15"/>
  <c r="O73" i="15"/>
  <c r="O68" i="15" s="1"/>
  <c r="Q73" i="15"/>
  <c r="V73" i="15"/>
  <c r="G76" i="15"/>
  <c r="M76" i="15" s="1"/>
  <c r="I76" i="15"/>
  <c r="I75" i="15" s="1"/>
  <c r="K76" i="15"/>
  <c r="K75" i="15" s="1"/>
  <c r="O76" i="15"/>
  <c r="Q76" i="15"/>
  <c r="Q75" i="15" s="1"/>
  <c r="V76" i="15"/>
  <c r="V75" i="15" s="1"/>
  <c r="G91" i="15"/>
  <c r="I91" i="15"/>
  <c r="K91" i="15"/>
  <c r="M91" i="15"/>
  <c r="O91" i="15"/>
  <c r="Q91" i="15"/>
  <c r="V91" i="15"/>
  <c r="G95" i="15"/>
  <c r="G75" i="15" s="1"/>
  <c r="I95" i="15"/>
  <c r="K95" i="15"/>
  <c r="M95" i="15"/>
  <c r="O95" i="15"/>
  <c r="O75" i="15" s="1"/>
  <c r="Q95" i="15"/>
  <c r="V95" i="15"/>
  <c r="G97" i="15"/>
  <c r="M97" i="15" s="1"/>
  <c r="I97" i="15"/>
  <c r="K97" i="15"/>
  <c r="O97" i="15"/>
  <c r="Q97" i="15"/>
  <c r="V97" i="15"/>
  <c r="G99" i="15"/>
  <c r="I99" i="15"/>
  <c r="K99" i="15"/>
  <c r="M99" i="15"/>
  <c r="O99" i="15"/>
  <c r="Q99" i="15"/>
  <c r="V99" i="15"/>
  <c r="G101" i="15"/>
  <c r="I101" i="15"/>
  <c r="K101" i="15"/>
  <c r="M101" i="15"/>
  <c r="O101" i="15"/>
  <c r="Q101" i="15"/>
  <c r="V101" i="15"/>
  <c r="G103" i="15"/>
  <c r="I103" i="15"/>
  <c r="K103" i="15"/>
  <c r="M103" i="15"/>
  <c r="O103" i="15"/>
  <c r="Q103" i="15"/>
  <c r="V103" i="15"/>
  <c r="G105" i="15"/>
  <c r="M105" i="15" s="1"/>
  <c r="I105" i="15"/>
  <c r="K105" i="15"/>
  <c r="O105" i="15"/>
  <c r="Q105" i="15"/>
  <c r="V105" i="15"/>
  <c r="G107" i="15"/>
  <c r="I107" i="15"/>
  <c r="K107" i="15"/>
  <c r="M107" i="15"/>
  <c r="O107" i="15"/>
  <c r="Q107" i="15"/>
  <c r="V107" i="15"/>
  <c r="G110" i="15"/>
  <c r="I110" i="15"/>
  <c r="K110" i="15"/>
  <c r="M110" i="15"/>
  <c r="O110" i="15"/>
  <c r="Q110" i="15"/>
  <c r="V110" i="15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I116" i="15"/>
  <c r="K116" i="15"/>
  <c r="M116" i="15"/>
  <c r="O116" i="15"/>
  <c r="Q116" i="15"/>
  <c r="V116" i="15"/>
  <c r="G118" i="15"/>
  <c r="I118" i="15"/>
  <c r="K118" i="15"/>
  <c r="M118" i="15"/>
  <c r="O118" i="15"/>
  <c r="Q118" i="15"/>
  <c r="V118" i="15"/>
  <c r="G125" i="15"/>
  <c r="M125" i="15" s="1"/>
  <c r="I125" i="15"/>
  <c r="K125" i="15"/>
  <c r="O125" i="15"/>
  <c r="Q125" i="15"/>
  <c r="V125" i="15"/>
  <c r="G127" i="15"/>
  <c r="M127" i="15" s="1"/>
  <c r="I127" i="15"/>
  <c r="K127" i="15"/>
  <c r="O127" i="15"/>
  <c r="Q127" i="15"/>
  <c r="V127" i="15"/>
  <c r="G130" i="15"/>
  <c r="I130" i="15"/>
  <c r="K130" i="15"/>
  <c r="M130" i="15"/>
  <c r="O130" i="15"/>
  <c r="Q130" i="15"/>
  <c r="V130" i="15"/>
  <c r="G135" i="15"/>
  <c r="I135" i="15"/>
  <c r="K135" i="15"/>
  <c r="M135" i="15"/>
  <c r="O135" i="15"/>
  <c r="Q135" i="15"/>
  <c r="V135" i="15"/>
  <c r="G141" i="15"/>
  <c r="M141" i="15" s="1"/>
  <c r="I141" i="15"/>
  <c r="K141" i="15"/>
  <c r="O141" i="15"/>
  <c r="Q141" i="15"/>
  <c r="V141" i="15"/>
  <c r="G146" i="15"/>
  <c r="M146" i="15" s="1"/>
  <c r="I146" i="15"/>
  <c r="K146" i="15"/>
  <c r="O146" i="15"/>
  <c r="Q146" i="15"/>
  <c r="V146" i="15"/>
  <c r="G149" i="15"/>
  <c r="I149" i="15"/>
  <c r="K149" i="15"/>
  <c r="K148" i="15" s="1"/>
  <c r="M149" i="15"/>
  <c r="M148" i="15" s="1"/>
  <c r="O149" i="15"/>
  <c r="Q149" i="15"/>
  <c r="V149" i="15"/>
  <c r="V148" i="15" s="1"/>
  <c r="G162" i="15"/>
  <c r="G148" i="15" s="1"/>
  <c r="I162" i="15"/>
  <c r="K162" i="15"/>
  <c r="M162" i="15"/>
  <c r="O162" i="15"/>
  <c r="O148" i="15" s="1"/>
  <c r="Q162" i="15"/>
  <c r="V162" i="15"/>
  <c r="G174" i="15"/>
  <c r="M174" i="15" s="1"/>
  <c r="I174" i="15"/>
  <c r="I148" i="15" s="1"/>
  <c r="K174" i="15"/>
  <c r="O174" i="15"/>
  <c r="Q174" i="15"/>
  <c r="Q148" i="15" s="1"/>
  <c r="V174" i="15"/>
  <c r="G177" i="15"/>
  <c r="I177" i="15"/>
  <c r="I176" i="15" s="1"/>
  <c r="K177" i="15"/>
  <c r="K176" i="15" s="1"/>
  <c r="M177" i="15"/>
  <c r="O177" i="15"/>
  <c r="Q177" i="15"/>
  <c r="Q176" i="15" s="1"/>
  <c r="V177" i="15"/>
  <c r="V176" i="15" s="1"/>
  <c r="G180" i="15"/>
  <c r="G176" i="15" s="1"/>
  <c r="I180" i="15"/>
  <c r="K180" i="15"/>
  <c r="M180" i="15"/>
  <c r="O180" i="15"/>
  <c r="O176" i="15" s="1"/>
  <c r="Q180" i="15"/>
  <c r="V180" i="15"/>
  <c r="G183" i="15"/>
  <c r="I183" i="15"/>
  <c r="K183" i="15"/>
  <c r="M183" i="15"/>
  <c r="O183" i="15"/>
  <c r="Q183" i="15"/>
  <c r="V183" i="15"/>
  <c r="G185" i="15"/>
  <c r="M185" i="15" s="1"/>
  <c r="I185" i="15"/>
  <c r="K185" i="15"/>
  <c r="O185" i="15"/>
  <c r="Q185" i="15"/>
  <c r="V185" i="15"/>
  <c r="G188" i="15"/>
  <c r="I188" i="15"/>
  <c r="K188" i="15"/>
  <c r="M188" i="15"/>
  <c r="O188" i="15"/>
  <c r="Q188" i="15"/>
  <c r="V188" i="15"/>
  <c r="G191" i="15"/>
  <c r="I191" i="15"/>
  <c r="K191" i="15"/>
  <c r="M191" i="15"/>
  <c r="O191" i="15"/>
  <c r="Q191" i="15"/>
  <c r="V191" i="15"/>
  <c r="G194" i="15"/>
  <c r="I194" i="15"/>
  <c r="K194" i="15"/>
  <c r="M194" i="15"/>
  <c r="O194" i="15"/>
  <c r="Q194" i="15"/>
  <c r="V194" i="15"/>
  <c r="G196" i="15"/>
  <c r="M196" i="15" s="1"/>
  <c r="I196" i="15"/>
  <c r="K196" i="15"/>
  <c r="O196" i="15"/>
  <c r="Q196" i="15"/>
  <c r="V196" i="15"/>
  <c r="G199" i="15"/>
  <c r="I199" i="15"/>
  <c r="K199" i="15"/>
  <c r="M199" i="15"/>
  <c r="O199" i="15"/>
  <c r="Q199" i="15"/>
  <c r="V199" i="15"/>
  <c r="G202" i="15"/>
  <c r="I202" i="15"/>
  <c r="K202" i="15"/>
  <c r="M202" i="15"/>
  <c r="O202" i="15"/>
  <c r="Q202" i="15"/>
  <c r="V202" i="15"/>
  <c r="G204" i="15"/>
  <c r="I204" i="15"/>
  <c r="K204" i="15"/>
  <c r="M204" i="15"/>
  <c r="O204" i="15"/>
  <c r="Q204" i="15"/>
  <c r="V204" i="15"/>
  <c r="G206" i="15"/>
  <c r="M206" i="15" s="1"/>
  <c r="I206" i="15"/>
  <c r="K206" i="15"/>
  <c r="O206" i="15"/>
  <c r="Q206" i="15"/>
  <c r="V206" i="15"/>
  <c r="G208" i="15"/>
  <c r="I208" i="15"/>
  <c r="K208" i="15"/>
  <c r="M208" i="15"/>
  <c r="O208" i="15"/>
  <c r="Q208" i="15"/>
  <c r="V208" i="15"/>
  <c r="G211" i="15"/>
  <c r="I211" i="15"/>
  <c r="K211" i="15"/>
  <c r="M211" i="15"/>
  <c r="O211" i="15"/>
  <c r="Q211" i="15"/>
  <c r="V211" i="15"/>
  <c r="G214" i="15"/>
  <c r="I214" i="15"/>
  <c r="K214" i="15"/>
  <c r="M214" i="15"/>
  <c r="O214" i="15"/>
  <c r="Q214" i="15"/>
  <c r="V214" i="15"/>
  <c r="G215" i="15"/>
  <c r="M215" i="15" s="1"/>
  <c r="I215" i="15"/>
  <c r="K215" i="15"/>
  <c r="O215" i="15"/>
  <c r="Q215" i="15"/>
  <c r="V215" i="15"/>
  <c r="G217" i="15"/>
  <c r="I217" i="15"/>
  <c r="K217" i="15"/>
  <c r="M217" i="15"/>
  <c r="O217" i="15"/>
  <c r="Q217" i="15"/>
  <c r="V217" i="15"/>
  <c r="G220" i="15"/>
  <c r="I220" i="15"/>
  <c r="K220" i="15"/>
  <c r="M220" i="15"/>
  <c r="O220" i="15"/>
  <c r="Q220" i="15"/>
  <c r="V220" i="15"/>
  <c r="G221" i="15"/>
  <c r="I221" i="15"/>
  <c r="K221" i="15"/>
  <c r="M221" i="15"/>
  <c r="O221" i="15"/>
  <c r="Q221" i="15"/>
  <c r="V221" i="15"/>
  <c r="G223" i="15"/>
  <c r="M223" i="15" s="1"/>
  <c r="I223" i="15"/>
  <c r="K223" i="15"/>
  <c r="O223" i="15"/>
  <c r="Q223" i="15"/>
  <c r="V223" i="15"/>
  <c r="G225" i="15"/>
  <c r="I225" i="15"/>
  <c r="K225" i="15"/>
  <c r="M225" i="15"/>
  <c r="O225" i="15"/>
  <c r="Q225" i="15"/>
  <c r="V225" i="15"/>
  <c r="G227" i="15"/>
  <c r="I227" i="15"/>
  <c r="K227" i="15"/>
  <c r="M227" i="15"/>
  <c r="O227" i="15"/>
  <c r="Q227" i="15"/>
  <c r="V227" i="15"/>
  <c r="G229" i="15"/>
  <c r="I229" i="15"/>
  <c r="K229" i="15"/>
  <c r="M229" i="15"/>
  <c r="O229" i="15"/>
  <c r="Q229" i="15"/>
  <c r="V229" i="15"/>
  <c r="G230" i="15"/>
  <c r="M230" i="15" s="1"/>
  <c r="I230" i="15"/>
  <c r="K230" i="15"/>
  <c r="O230" i="15"/>
  <c r="Q230" i="15"/>
  <c r="V230" i="15"/>
  <c r="G231" i="15"/>
  <c r="I231" i="15"/>
  <c r="K231" i="15"/>
  <c r="M231" i="15"/>
  <c r="O231" i="15"/>
  <c r="Q231" i="15"/>
  <c r="V231" i="15"/>
  <c r="G233" i="15"/>
  <c r="I233" i="15"/>
  <c r="I232" i="15" s="1"/>
  <c r="K233" i="15"/>
  <c r="M233" i="15"/>
  <c r="O233" i="15"/>
  <c r="Q233" i="15"/>
  <c r="Q232" i="15" s="1"/>
  <c r="V233" i="15"/>
  <c r="G236" i="15"/>
  <c r="M236" i="15" s="1"/>
  <c r="I236" i="15"/>
  <c r="K236" i="15"/>
  <c r="K232" i="15" s="1"/>
  <c r="O236" i="15"/>
  <c r="Q236" i="15"/>
  <c r="V236" i="15"/>
  <c r="V232" i="15" s="1"/>
  <c r="G238" i="15"/>
  <c r="I238" i="15"/>
  <c r="K238" i="15"/>
  <c r="M238" i="15"/>
  <c r="O238" i="15"/>
  <c r="Q238" i="15"/>
  <c r="V238" i="15"/>
  <c r="G242" i="15"/>
  <c r="G232" i="15" s="1"/>
  <c r="I242" i="15"/>
  <c r="K242" i="15"/>
  <c r="O242" i="15"/>
  <c r="O232" i="15" s="1"/>
  <c r="Q242" i="15"/>
  <c r="V242" i="15"/>
  <c r="G245" i="15"/>
  <c r="M245" i="15" s="1"/>
  <c r="I245" i="15"/>
  <c r="K245" i="15"/>
  <c r="O245" i="15"/>
  <c r="Q245" i="15"/>
  <c r="V245" i="15"/>
  <c r="G248" i="15"/>
  <c r="M248" i="15" s="1"/>
  <c r="I248" i="15"/>
  <c r="K248" i="15"/>
  <c r="O248" i="15"/>
  <c r="Q248" i="15"/>
  <c r="V248" i="15"/>
  <c r="G250" i="15"/>
  <c r="I250" i="15"/>
  <c r="K250" i="15"/>
  <c r="M250" i="15"/>
  <c r="O250" i="15"/>
  <c r="Q250" i="15"/>
  <c r="V250" i="15"/>
  <c r="G252" i="15"/>
  <c r="M252" i="15" s="1"/>
  <c r="I252" i="15"/>
  <c r="K252" i="15"/>
  <c r="O252" i="15"/>
  <c r="Q252" i="15"/>
  <c r="V252" i="15"/>
  <c r="G254" i="15"/>
  <c r="M254" i="15" s="1"/>
  <c r="I254" i="15"/>
  <c r="K254" i="15"/>
  <c r="O254" i="15"/>
  <c r="Q254" i="15"/>
  <c r="V254" i="15"/>
  <c r="G255" i="15"/>
  <c r="M255" i="15" s="1"/>
  <c r="I255" i="15"/>
  <c r="K255" i="15"/>
  <c r="O255" i="15"/>
  <c r="Q255" i="15"/>
  <c r="V255" i="15"/>
  <c r="G256" i="15"/>
  <c r="I256" i="15"/>
  <c r="K256" i="15"/>
  <c r="M256" i="15"/>
  <c r="O256" i="15"/>
  <c r="Q256" i="15"/>
  <c r="V256" i="15"/>
  <c r="G258" i="15"/>
  <c r="I258" i="15"/>
  <c r="I257" i="15" s="1"/>
  <c r="K258" i="15"/>
  <c r="M258" i="15"/>
  <c r="O258" i="15"/>
  <c r="Q258" i="15"/>
  <c r="Q257" i="15" s="1"/>
  <c r="V258" i="15"/>
  <c r="G374" i="15"/>
  <c r="M374" i="15" s="1"/>
  <c r="I374" i="15"/>
  <c r="K374" i="15"/>
  <c r="K257" i="15" s="1"/>
  <c r="O374" i="15"/>
  <c r="Q374" i="15"/>
  <c r="V374" i="15"/>
  <c r="V257" i="15" s="1"/>
  <c r="G392" i="15"/>
  <c r="I392" i="15"/>
  <c r="K392" i="15"/>
  <c r="M392" i="15"/>
  <c r="O392" i="15"/>
  <c r="Q392" i="15"/>
  <c r="V392" i="15"/>
  <c r="G394" i="15"/>
  <c r="G257" i="15" s="1"/>
  <c r="I394" i="15"/>
  <c r="K394" i="15"/>
  <c r="O394" i="15"/>
  <c r="O257" i="15" s="1"/>
  <c r="Q394" i="15"/>
  <c r="V394" i="15"/>
  <c r="G510" i="15"/>
  <c r="I510" i="15"/>
  <c r="K510" i="15"/>
  <c r="M510" i="15"/>
  <c r="O510" i="15"/>
  <c r="Q510" i="15"/>
  <c r="V510" i="15"/>
  <c r="G532" i="15"/>
  <c r="M532" i="15" s="1"/>
  <c r="I532" i="15"/>
  <c r="K532" i="15"/>
  <c r="O532" i="15"/>
  <c r="Q532" i="15"/>
  <c r="V532" i="15"/>
  <c r="G549" i="15"/>
  <c r="I549" i="15"/>
  <c r="K549" i="15"/>
  <c r="M549" i="15"/>
  <c r="O549" i="15"/>
  <c r="Q549" i="15"/>
  <c r="V549" i="15"/>
  <c r="G567" i="15"/>
  <c r="M567" i="15" s="1"/>
  <c r="I567" i="15"/>
  <c r="K567" i="15"/>
  <c r="O567" i="15"/>
  <c r="Q567" i="15"/>
  <c r="V567" i="15"/>
  <c r="G585" i="15"/>
  <c r="M585" i="15" s="1"/>
  <c r="I585" i="15"/>
  <c r="K585" i="15"/>
  <c r="K584" i="15" s="1"/>
  <c r="O585" i="15"/>
  <c r="O584" i="15" s="1"/>
  <c r="Q585" i="15"/>
  <c r="V585" i="15"/>
  <c r="V584" i="15" s="1"/>
  <c r="G610" i="15"/>
  <c r="I610" i="15"/>
  <c r="K610" i="15"/>
  <c r="M610" i="15"/>
  <c r="O610" i="15"/>
  <c r="Q610" i="15"/>
  <c r="V610" i="15"/>
  <c r="G636" i="15"/>
  <c r="M636" i="15" s="1"/>
  <c r="I636" i="15"/>
  <c r="K636" i="15"/>
  <c r="O636" i="15"/>
  <c r="Q636" i="15"/>
  <c r="V636" i="15"/>
  <c r="G658" i="15"/>
  <c r="I658" i="15"/>
  <c r="I584" i="15" s="1"/>
  <c r="K658" i="15"/>
  <c r="M658" i="15"/>
  <c r="O658" i="15"/>
  <c r="Q658" i="15"/>
  <c r="Q584" i="15" s="1"/>
  <c r="V658" i="15"/>
  <c r="G684" i="15"/>
  <c r="M684" i="15" s="1"/>
  <c r="I684" i="15"/>
  <c r="K684" i="15"/>
  <c r="O684" i="15"/>
  <c r="Q684" i="15"/>
  <c r="V684" i="15"/>
  <c r="G702" i="15"/>
  <c r="I702" i="15"/>
  <c r="K702" i="15"/>
  <c r="M702" i="15"/>
  <c r="O702" i="15"/>
  <c r="Q702" i="15"/>
  <c r="V702" i="15"/>
  <c r="G703" i="15"/>
  <c r="M703" i="15" s="1"/>
  <c r="I703" i="15"/>
  <c r="K703" i="15"/>
  <c r="O703" i="15"/>
  <c r="Q703" i="15"/>
  <c r="V703" i="15"/>
  <c r="G710" i="15"/>
  <c r="I710" i="15"/>
  <c r="K710" i="15"/>
  <c r="M710" i="15"/>
  <c r="O710" i="15"/>
  <c r="Q710" i="15"/>
  <c r="V710" i="15"/>
  <c r="G733" i="15"/>
  <c r="M733" i="15" s="1"/>
  <c r="I733" i="15"/>
  <c r="K733" i="15"/>
  <c r="O733" i="15"/>
  <c r="Q733" i="15"/>
  <c r="V733" i="15"/>
  <c r="G751" i="15"/>
  <c r="I751" i="15"/>
  <c r="K751" i="15"/>
  <c r="M751" i="15"/>
  <c r="O751" i="15"/>
  <c r="Q751" i="15"/>
  <c r="V751" i="15"/>
  <c r="G772" i="15"/>
  <c r="M772" i="15" s="1"/>
  <c r="I772" i="15"/>
  <c r="K772" i="15"/>
  <c r="O772" i="15"/>
  <c r="Q772" i="15"/>
  <c r="V772" i="15"/>
  <c r="G776" i="15"/>
  <c r="I776" i="15"/>
  <c r="K776" i="15"/>
  <c r="M776" i="15"/>
  <c r="O776" i="15"/>
  <c r="Q776" i="15"/>
  <c r="V776" i="15"/>
  <c r="G796" i="15"/>
  <c r="M796" i="15" s="1"/>
  <c r="I796" i="15"/>
  <c r="K796" i="15"/>
  <c r="O796" i="15"/>
  <c r="Q796" i="15"/>
  <c r="V796" i="15"/>
  <c r="G800" i="15"/>
  <c r="I800" i="15"/>
  <c r="K800" i="15"/>
  <c r="M800" i="15"/>
  <c r="O800" i="15"/>
  <c r="Q800" i="15"/>
  <c r="V800" i="15"/>
  <c r="G817" i="15"/>
  <c r="M817" i="15" s="1"/>
  <c r="I817" i="15"/>
  <c r="K817" i="15"/>
  <c r="O817" i="15"/>
  <c r="Q817" i="15"/>
  <c r="V817" i="15"/>
  <c r="G820" i="15"/>
  <c r="I820" i="15"/>
  <c r="K820" i="15"/>
  <c r="M820" i="15"/>
  <c r="O820" i="15"/>
  <c r="Q820" i="15"/>
  <c r="V820" i="15"/>
  <c r="G837" i="15"/>
  <c r="M837" i="15" s="1"/>
  <c r="I837" i="15"/>
  <c r="K837" i="15"/>
  <c r="O837" i="15"/>
  <c r="Q837" i="15"/>
  <c r="V837" i="15"/>
  <c r="G856" i="15"/>
  <c r="I856" i="15"/>
  <c r="K856" i="15"/>
  <c r="M856" i="15"/>
  <c r="O856" i="15"/>
  <c r="Q856" i="15"/>
  <c r="V856" i="15"/>
  <c r="G857" i="15"/>
  <c r="M857" i="15" s="1"/>
  <c r="I857" i="15"/>
  <c r="K857" i="15"/>
  <c r="O857" i="15"/>
  <c r="Q857" i="15"/>
  <c r="V857" i="15"/>
  <c r="G878" i="15"/>
  <c r="I878" i="15"/>
  <c r="K878" i="15"/>
  <c r="M878" i="15"/>
  <c r="O878" i="15"/>
  <c r="Q878" i="15"/>
  <c r="V878" i="15"/>
  <c r="G899" i="15"/>
  <c r="M899" i="15" s="1"/>
  <c r="I899" i="15"/>
  <c r="K899" i="15"/>
  <c r="O899" i="15"/>
  <c r="Q899" i="15"/>
  <c r="V899" i="15"/>
  <c r="G920" i="15"/>
  <c r="I920" i="15"/>
  <c r="K920" i="15"/>
  <c r="M920" i="15"/>
  <c r="O920" i="15"/>
  <c r="Q920" i="15"/>
  <c r="V920" i="15"/>
  <c r="G928" i="15"/>
  <c r="I928" i="15"/>
  <c r="I927" i="15" s="1"/>
  <c r="K928" i="15"/>
  <c r="M928" i="15"/>
  <c r="O928" i="15"/>
  <c r="Q928" i="15"/>
  <c r="Q927" i="15" s="1"/>
  <c r="V928" i="15"/>
  <c r="G932" i="15"/>
  <c r="M932" i="15" s="1"/>
  <c r="I932" i="15"/>
  <c r="K932" i="15"/>
  <c r="K927" i="15" s="1"/>
  <c r="O932" i="15"/>
  <c r="Q932" i="15"/>
  <c r="V932" i="15"/>
  <c r="V927" i="15" s="1"/>
  <c r="G935" i="15"/>
  <c r="I935" i="15"/>
  <c r="K935" i="15"/>
  <c r="M935" i="15"/>
  <c r="O935" i="15"/>
  <c r="Q935" i="15"/>
  <c r="V935" i="15"/>
  <c r="G938" i="15"/>
  <c r="G927" i="15" s="1"/>
  <c r="I938" i="15"/>
  <c r="K938" i="15"/>
  <c r="O938" i="15"/>
  <c r="O927" i="15" s="1"/>
  <c r="Q938" i="15"/>
  <c r="V938" i="15"/>
  <c r="G940" i="15"/>
  <c r="I940" i="15"/>
  <c r="K940" i="15"/>
  <c r="M940" i="15"/>
  <c r="O940" i="15"/>
  <c r="Q940" i="15"/>
  <c r="V940" i="15"/>
  <c r="G942" i="15"/>
  <c r="M942" i="15" s="1"/>
  <c r="I942" i="15"/>
  <c r="K942" i="15"/>
  <c r="O942" i="15"/>
  <c r="Q942" i="15"/>
  <c r="V942" i="15"/>
  <c r="G944" i="15"/>
  <c r="I944" i="15"/>
  <c r="K944" i="15"/>
  <c r="M944" i="15"/>
  <c r="O944" i="15"/>
  <c r="Q944" i="15"/>
  <c r="V944" i="15"/>
  <c r="G947" i="15"/>
  <c r="M947" i="15" s="1"/>
  <c r="I947" i="15"/>
  <c r="K947" i="15"/>
  <c r="O947" i="15"/>
  <c r="Q947" i="15"/>
  <c r="V947" i="15"/>
  <c r="G973" i="15"/>
  <c r="I973" i="15"/>
  <c r="K973" i="15"/>
  <c r="M973" i="15"/>
  <c r="O973" i="15"/>
  <c r="Q973" i="15"/>
  <c r="V973" i="15"/>
  <c r="G999" i="15"/>
  <c r="M999" i="15" s="1"/>
  <c r="I999" i="15"/>
  <c r="K999" i="15"/>
  <c r="O999" i="15"/>
  <c r="Q999" i="15"/>
  <c r="V999" i="15"/>
  <c r="G1024" i="15"/>
  <c r="I1024" i="15"/>
  <c r="K1024" i="15"/>
  <c r="M1024" i="15"/>
  <c r="O1024" i="15"/>
  <c r="Q1024" i="15"/>
  <c r="V1024" i="15"/>
  <c r="G1025" i="15"/>
  <c r="M1025" i="15" s="1"/>
  <c r="I1025" i="15"/>
  <c r="K1025" i="15"/>
  <c r="O1025" i="15"/>
  <c r="Q1025" i="15"/>
  <c r="V1025" i="15"/>
  <c r="I1050" i="15"/>
  <c r="Q1050" i="15"/>
  <c r="G1051" i="15"/>
  <c r="M1051" i="15" s="1"/>
  <c r="M1050" i="15" s="1"/>
  <c r="I1051" i="15"/>
  <c r="K1051" i="15"/>
  <c r="K1050" i="15" s="1"/>
  <c r="O1051" i="15"/>
  <c r="O1050" i="15" s="1"/>
  <c r="Q1051" i="15"/>
  <c r="V1051" i="15"/>
  <c r="V1050" i="15" s="1"/>
  <c r="G1066" i="15"/>
  <c r="G1065" i="15" s="1"/>
  <c r="I1066" i="15"/>
  <c r="K1066" i="15"/>
  <c r="K1065" i="15" s="1"/>
  <c r="O1066" i="15"/>
  <c r="O1065" i="15" s="1"/>
  <c r="Q1066" i="15"/>
  <c r="V1066" i="15"/>
  <c r="V1065" i="15" s="1"/>
  <c r="G1069" i="15"/>
  <c r="I1069" i="15"/>
  <c r="I1065" i="15" s="1"/>
  <c r="K1069" i="15"/>
  <c r="M1069" i="15"/>
  <c r="O1069" i="15"/>
  <c r="Q1069" i="15"/>
  <c r="Q1065" i="15" s="1"/>
  <c r="V1069" i="15"/>
  <c r="G1071" i="15"/>
  <c r="M1071" i="15" s="1"/>
  <c r="I1071" i="15"/>
  <c r="K1071" i="15"/>
  <c r="O1071" i="15"/>
  <c r="Q1071" i="15"/>
  <c r="V1071" i="15"/>
  <c r="G1072" i="15"/>
  <c r="I1072" i="15"/>
  <c r="K1072" i="15"/>
  <c r="M1072" i="15"/>
  <c r="O1072" i="15"/>
  <c r="Q1072" i="15"/>
  <c r="V1072" i="15"/>
  <c r="G1097" i="15"/>
  <c r="M1097" i="15" s="1"/>
  <c r="I1097" i="15"/>
  <c r="I1096" i="15" s="1"/>
  <c r="K1097" i="15"/>
  <c r="O1097" i="15"/>
  <c r="Q1097" i="15"/>
  <c r="Q1096" i="15" s="1"/>
  <c r="V1097" i="15"/>
  <c r="G1100" i="15"/>
  <c r="M1100" i="15" s="1"/>
  <c r="I1100" i="15"/>
  <c r="K1100" i="15"/>
  <c r="K1096" i="15" s="1"/>
  <c r="O1100" i="15"/>
  <c r="Q1100" i="15"/>
  <c r="V1100" i="15"/>
  <c r="V1096" i="15" s="1"/>
  <c r="G1124" i="15"/>
  <c r="I1124" i="15"/>
  <c r="K1124" i="15"/>
  <c r="M1124" i="15"/>
  <c r="O1124" i="15"/>
  <c r="Q1124" i="15"/>
  <c r="V1124" i="15"/>
  <c r="G1129" i="15"/>
  <c r="G1096" i="15" s="1"/>
  <c r="I1129" i="15"/>
  <c r="K1129" i="15"/>
  <c r="O1129" i="15"/>
  <c r="O1096" i="15" s="1"/>
  <c r="Q1129" i="15"/>
  <c r="V1129" i="15"/>
  <c r="G1133" i="15"/>
  <c r="M1133" i="15" s="1"/>
  <c r="I1133" i="15"/>
  <c r="K1133" i="15"/>
  <c r="K1132" i="15" s="1"/>
  <c r="O1133" i="15"/>
  <c r="Q1133" i="15"/>
  <c r="V1133" i="15"/>
  <c r="V1132" i="15" s="1"/>
  <c r="G1137" i="15"/>
  <c r="I1137" i="15"/>
  <c r="K1137" i="15"/>
  <c r="M1137" i="15"/>
  <c r="O1137" i="15"/>
  <c r="Q1137" i="15"/>
  <c r="V1137" i="15"/>
  <c r="G1145" i="15"/>
  <c r="G1132" i="15" s="1"/>
  <c r="I1145" i="15"/>
  <c r="K1145" i="15"/>
  <c r="O1145" i="15"/>
  <c r="O1132" i="15" s="1"/>
  <c r="Q1145" i="15"/>
  <c r="V1145" i="15"/>
  <c r="G1157" i="15"/>
  <c r="M1157" i="15" s="1"/>
  <c r="I1157" i="15"/>
  <c r="I1132" i="15" s="1"/>
  <c r="K1157" i="15"/>
  <c r="O1157" i="15"/>
  <c r="Q1157" i="15"/>
  <c r="Q1132" i="15" s="1"/>
  <c r="V1157" i="15"/>
  <c r="G1162" i="15"/>
  <c r="M1162" i="15" s="1"/>
  <c r="I1162" i="15"/>
  <c r="K1162" i="15"/>
  <c r="O1162" i="15"/>
  <c r="Q1162" i="15"/>
  <c r="V1162" i="15"/>
  <c r="G1166" i="15"/>
  <c r="I1166" i="15"/>
  <c r="K1166" i="15"/>
  <c r="M1166" i="15"/>
  <c r="O1166" i="15"/>
  <c r="Q1166" i="15"/>
  <c r="V1166" i="15"/>
  <c r="G1169" i="15"/>
  <c r="M1169" i="15" s="1"/>
  <c r="I1169" i="15"/>
  <c r="K1169" i="15"/>
  <c r="O1169" i="15"/>
  <c r="Q1169" i="15"/>
  <c r="V1169" i="15"/>
  <c r="G1176" i="15"/>
  <c r="M1176" i="15" s="1"/>
  <c r="I1176" i="15"/>
  <c r="K1176" i="15"/>
  <c r="O1176" i="15"/>
  <c r="Q1176" i="15"/>
  <c r="V1176" i="15"/>
  <c r="G1178" i="15"/>
  <c r="I1178" i="15"/>
  <c r="K1178" i="15"/>
  <c r="M1178" i="15"/>
  <c r="O1178" i="15"/>
  <c r="Q1178" i="15"/>
  <c r="V1178" i="15"/>
  <c r="G1181" i="15"/>
  <c r="I1181" i="15"/>
  <c r="K1181" i="15"/>
  <c r="M1181" i="15"/>
  <c r="O1181" i="15"/>
  <c r="Q1181" i="15"/>
  <c r="V1181" i="15"/>
  <c r="G1216" i="15"/>
  <c r="M1216" i="15" s="1"/>
  <c r="I1216" i="15"/>
  <c r="K1216" i="15"/>
  <c r="O1216" i="15"/>
  <c r="Q1216" i="15"/>
  <c r="V1216" i="15"/>
  <c r="G1223" i="15"/>
  <c r="M1223" i="15" s="1"/>
  <c r="I1223" i="15"/>
  <c r="K1223" i="15"/>
  <c r="O1223" i="15"/>
  <c r="Q1223" i="15"/>
  <c r="V1223" i="15"/>
  <c r="G1226" i="15"/>
  <c r="I1226" i="15"/>
  <c r="K1226" i="15"/>
  <c r="M1226" i="15"/>
  <c r="O1226" i="15"/>
  <c r="Q1226" i="15"/>
  <c r="V1226" i="15"/>
  <c r="G1229" i="15"/>
  <c r="I1229" i="15"/>
  <c r="K1229" i="15"/>
  <c r="M1229" i="15"/>
  <c r="O1229" i="15"/>
  <c r="Q1229" i="15"/>
  <c r="V1229" i="15"/>
  <c r="G1232" i="15"/>
  <c r="M1232" i="15" s="1"/>
  <c r="I1232" i="15"/>
  <c r="K1232" i="15"/>
  <c r="O1232" i="15"/>
  <c r="Q1232" i="15"/>
  <c r="V1232" i="15"/>
  <c r="G1238" i="15"/>
  <c r="M1238" i="15" s="1"/>
  <c r="I1238" i="15"/>
  <c r="K1238" i="15"/>
  <c r="O1238" i="15"/>
  <c r="Q1238" i="15"/>
  <c r="V1238" i="15"/>
  <c r="G1242" i="15"/>
  <c r="I1242" i="15"/>
  <c r="K1242" i="15"/>
  <c r="M1242" i="15"/>
  <c r="O1242" i="15"/>
  <c r="Q1242" i="15"/>
  <c r="V1242" i="15"/>
  <c r="G1245" i="15"/>
  <c r="I1245" i="15"/>
  <c r="K1245" i="15"/>
  <c r="M1245" i="15"/>
  <c r="O1245" i="15"/>
  <c r="Q1245" i="15"/>
  <c r="V1245" i="15"/>
  <c r="G1248" i="15"/>
  <c r="M1248" i="15" s="1"/>
  <c r="I1248" i="15"/>
  <c r="K1248" i="15"/>
  <c r="O1248" i="15"/>
  <c r="Q1248" i="15"/>
  <c r="V1248" i="15"/>
  <c r="G1251" i="15"/>
  <c r="M1251" i="15" s="1"/>
  <c r="I1251" i="15"/>
  <c r="K1251" i="15"/>
  <c r="O1251" i="15"/>
  <c r="Q1251" i="15"/>
  <c r="V1251" i="15"/>
  <c r="G1254" i="15"/>
  <c r="I1254" i="15"/>
  <c r="K1254" i="15"/>
  <c r="M1254" i="15"/>
  <c r="O1254" i="15"/>
  <c r="Q1254" i="15"/>
  <c r="V1254" i="15"/>
  <c r="G1272" i="15"/>
  <c r="I1272" i="15"/>
  <c r="K1272" i="15"/>
  <c r="M1272" i="15"/>
  <c r="O1272" i="15"/>
  <c r="Q1272" i="15"/>
  <c r="V1272" i="15"/>
  <c r="G1274" i="15"/>
  <c r="M1274" i="15" s="1"/>
  <c r="I1274" i="15"/>
  <c r="K1274" i="15"/>
  <c r="O1274" i="15"/>
  <c r="Q1274" i="15"/>
  <c r="V1274" i="15"/>
  <c r="G1282" i="15"/>
  <c r="M1282" i="15" s="1"/>
  <c r="I1282" i="15"/>
  <c r="K1282" i="15"/>
  <c r="O1282" i="15"/>
  <c r="Q1282" i="15"/>
  <c r="V1282" i="15"/>
  <c r="G1295" i="15"/>
  <c r="I1295" i="15"/>
  <c r="K1295" i="15"/>
  <c r="M1295" i="15"/>
  <c r="O1295" i="15"/>
  <c r="Q1295" i="15"/>
  <c r="V1295" i="15"/>
  <c r="G1313" i="15"/>
  <c r="I1313" i="15"/>
  <c r="K1313" i="15"/>
  <c r="M1313" i="15"/>
  <c r="O1313" i="15"/>
  <c r="Q1313" i="15"/>
  <c r="V1313" i="15"/>
  <c r="G1332" i="15"/>
  <c r="M1332" i="15" s="1"/>
  <c r="I1332" i="15"/>
  <c r="K1332" i="15"/>
  <c r="O1332" i="15"/>
  <c r="Q1332" i="15"/>
  <c r="V1332" i="15"/>
  <c r="G1335" i="15"/>
  <c r="M1335" i="15" s="1"/>
  <c r="I1335" i="15"/>
  <c r="K1335" i="15"/>
  <c r="O1335" i="15"/>
  <c r="Q1335" i="15"/>
  <c r="V1335" i="15"/>
  <c r="G1337" i="15"/>
  <c r="I1337" i="15"/>
  <c r="K1337" i="15"/>
  <c r="M1337" i="15"/>
  <c r="O1337" i="15"/>
  <c r="Q1337" i="15"/>
  <c r="V1337" i="15"/>
  <c r="G1339" i="15"/>
  <c r="I1339" i="15"/>
  <c r="K1339" i="15"/>
  <c r="M1339" i="15"/>
  <c r="O1339" i="15"/>
  <c r="Q1339" i="15"/>
  <c r="V1339" i="15"/>
  <c r="G1343" i="15"/>
  <c r="M1343" i="15" s="1"/>
  <c r="I1343" i="15"/>
  <c r="K1343" i="15"/>
  <c r="O1343" i="15"/>
  <c r="Q1343" i="15"/>
  <c r="V1343" i="15"/>
  <c r="G1350" i="15"/>
  <c r="M1350" i="15" s="1"/>
  <c r="I1350" i="15"/>
  <c r="K1350" i="15"/>
  <c r="O1350" i="15"/>
  <c r="Q1350" i="15"/>
  <c r="V1350" i="15"/>
  <c r="G1352" i="15"/>
  <c r="I1352" i="15"/>
  <c r="K1352" i="15"/>
  <c r="M1352" i="15"/>
  <c r="O1352" i="15"/>
  <c r="Q1352" i="15"/>
  <c r="V1352" i="15"/>
  <c r="G1354" i="15"/>
  <c r="I1354" i="15"/>
  <c r="K1354" i="15"/>
  <c r="M1354" i="15"/>
  <c r="O1354" i="15"/>
  <c r="Q1354" i="15"/>
  <c r="V1354" i="15"/>
  <c r="G1357" i="15"/>
  <c r="M1357" i="15" s="1"/>
  <c r="I1357" i="15"/>
  <c r="K1357" i="15"/>
  <c r="O1357" i="15"/>
  <c r="Q1357" i="15"/>
  <c r="V1357" i="15"/>
  <c r="G1358" i="15"/>
  <c r="M1358" i="15" s="1"/>
  <c r="I1358" i="15"/>
  <c r="K1358" i="15"/>
  <c r="O1358" i="15"/>
  <c r="Q1358" i="15"/>
  <c r="V1358" i="15"/>
  <c r="G1359" i="15"/>
  <c r="I1359" i="15"/>
  <c r="K1359" i="15"/>
  <c r="O1359" i="15"/>
  <c r="Q1359" i="15"/>
  <c r="V1359" i="15"/>
  <c r="G1360" i="15"/>
  <c r="I1360" i="15"/>
  <c r="K1360" i="15"/>
  <c r="M1360" i="15"/>
  <c r="M1359" i="15" s="1"/>
  <c r="O1360" i="15"/>
  <c r="Q1360" i="15"/>
  <c r="V1360" i="15"/>
  <c r="G1363" i="15"/>
  <c r="M1363" i="15" s="1"/>
  <c r="I1363" i="15"/>
  <c r="K1363" i="15"/>
  <c r="O1363" i="15"/>
  <c r="Q1363" i="15"/>
  <c r="V1363" i="15"/>
  <c r="G1365" i="15"/>
  <c r="M1365" i="15" s="1"/>
  <c r="I1365" i="15"/>
  <c r="K1365" i="15"/>
  <c r="K1362" i="15" s="1"/>
  <c r="O1365" i="15"/>
  <c r="Q1365" i="15"/>
  <c r="V1365" i="15"/>
  <c r="V1362" i="15" s="1"/>
  <c r="G1367" i="15"/>
  <c r="I1367" i="15"/>
  <c r="K1367" i="15"/>
  <c r="M1367" i="15"/>
  <c r="O1367" i="15"/>
  <c r="Q1367" i="15"/>
  <c r="V1367" i="15"/>
  <c r="G1369" i="15"/>
  <c r="I1369" i="15"/>
  <c r="K1369" i="15"/>
  <c r="O1369" i="15"/>
  <c r="O1362" i="15" s="1"/>
  <c r="Q1369" i="15"/>
  <c r="V1369" i="15"/>
  <c r="G1371" i="15"/>
  <c r="M1371" i="15" s="1"/>
  <c r="I1371" i="15"/>
  <c r="K1371" i="15"/>
  <c r="O1371" i="15"/>
  <c r="Q1371" i="15"/>
  <c r="V1371" i="15"/>
  <c r="G1374" i="15"/>
  <c r="I1374" i="15"/>
  <c r="I1373" i="15" s="1"/>
  <c r="K1374" i="15"/>
  <c r="M1374" i="15"/>
  <c r="O1374" i="15"/>
  <c r="Q1374" i="15"/>
  <c r="Q1373" i="15" s="1"/>
  <c r="V1374" i="15"/>
  <c r="G1398" i="15"/>
  <c r="I1398" i="15"/>
  <c r="K1398" i="15"/>
  <c r="O1398" i="15"/>
  <c r="O1373" i="15" s="1"/>
  <c r="Q1398" i="15"/>
  <c r="V1398" i="15"/>
  <c r="G1422" i="15"/>
  <c r="I1422" i="15"/>
  <c r="K1422" i="15"/>
  <c r="M1422" i="15"/>
  <c r="O1422" i="15"/>
  <c r="Q1422" i="15"/>
  <c r="V1422" i="15"/>
  <c r="G1446" i="15"/>
  <c r="M1446" i="15" s="1"/>
  <c r="I1446" i="15"/>
  <c r="K1446" i="15"/>
  <c r="K1373" i="15" s="1"/>
  <c r="O1446" i="15"/>
  <c r="Q1446" i="15"/>
  <c r="V1446" i="15"/>
  <c r="V1373" i="15" s="1"/>
  <c r="G1448" i="15"/>
  <c r="I1448" i="15"/>
  <c r="K1448" i="15"/>
  <c r="M1448" i="15"/>
  <c r="O1448" i="15"/>
  <c r="Q1448" i="15"/>
  <c r="V1448" i="15"/>
  <c r="G1451" i="15"/>
  <c r="M1451" i="15" s="1"/>
  <c r="I1451" i="15"/>
  <c r="K1451" i="15"/>
  <c r="O1451" i="15"/>
  <c r="Q1451" i="15"/>
  <c r="V1451" i="15"/>
  <c r="G1453" i="15"/>
  <c r="I1453" i="15"/>
  <c r="K1453" i="15"/>
  <c r="M1453" i="15"/>
  <c r="O1453" i="15"/>
  <c r="Q1453" i="15"/>
  <c r="V1453" i="15"/>
  <c r="G1481" i="15"/>
  <c r="M1481" i="15" s="1"/>
  <c r="I1481" i="15"/>
  <c r="K1481" i="15"/>
  <c r="O1481" i="15"/>
  <c r="Q1481" i="15"/>
  <c r="V1481" i="15"/>
  <c r="G1484" i="15"/>
  <c r="I1484" i="15"/>
  <c r="K1484" i="15"/>
  <c r="O1484" i="15"/>
  <c r="O1483" i="15" s="1"/>
  <c r="Q1484" i="15"/>
  <c r="V1484" i="15"/>
  <c r="V1483" i="15" s="1"/>
  <c r="G1486" i="15"/>
  <c r="I1486" i="15"/>
  <c r="I1483" i="15" s="1"/>
  <c r="K1486" i="15"/>
  <c r="M1486" i="15"/>
  <c r="O1486" i="15"/>
  <c r="Q1486" i="15"/>
  <c r="Q1483" i="15" s="1"/>
  <c r="V1486" i="15"/>
  <c r="G1488" i="15"/>
  <c r="M1488" i="15" s="1"/>
  <c r="I1488" i="15"/>
  <c r="K1488" i="15"/>
  <c r="O1488" i="15"/>
  <c r="Q1488" i="15"/>
  <c r="V1488" i="15"/>
  <c r="G1491" i="15"/>
  <c r="I1491" i="15"/>
  <c r="K1491" i="15"/>
  <c r="O1491" i="15"/>
  <c r="Q1491" i="15"/>
  <c r="V1491" i="15"/>
  <c r="G1492" i="15"/>
  <c r="I1492" i="15"/>
  <c r="K1492" i="15"/>
  <c r="M1492" i="15"/>
  <c r="O1492" i="15"/>
  <c r="Q1492" i="15"/>
  <c r="V1492" i="15"/>
  <c r="G1502" i="15"/>
  <c r="M1502" i="15" s="1"/>
  <c r="I1502" i="15"/>
  <c r="K1502" i="15"/>
  <c r="O1502" i="15"/>
  <c r="Q1502" i="15"/>
  <c r="V1502" i="15"/>
  <c r="G1505" i="15"/>
  <c r="I1505" i="15"/>
  <c r="K1505" i="15"/>
  <c r="M1505" i="15"/>
  <c r="O1505" i="15"/>
  <c r="Q1505" i="15"/>
  <c r="V1505" i="15"/>
  <c r="G1507" i="15"/>
  <c r="M1507" i="15" s="1"/>
  <c r="I1507" i="15"/>
  <c r="K1507" i="15"/>
  <c r="O1507" i="15"/>
  <c r="Q1507" i="15"/>
  <c r="V1507" i="15"/>
  <c r="G1509" i="15"/>
  <c r="I1509" i="15"/>
  <c r="K1509" i="15"/>
  <c r="M1509" i="15"/>
  <c r="O1509" i="15"/>
  <c r="Q1509" i="15"/>
  <c r="V1509" i="15"/>
  <c r="G1511" i="15"/>
  <c r="M1511" i="15" s="1"/>
  <c r="I1511" i="15"/>
  <c r="K1511" i="15"/>
  <c r="O1511" i="15"/>
  <c r="Q1511" i="15"/>
  <c r="V1511" i="15"/>
  <c r="G1514" i="15"/>
  <c r="I1514" i="15"/>
  <c r="K1514" i="15"/>
  <c r="M1514" i="15"/>
  <c r="O1514" i="15"/>
  <c r="Q1514" i="15"/>
  <c r="V1514" i="15"/>
  <c r="G1516" i="15"/>
  <c r="M1516" i="15" s="1"/>
  <c r="I1516" i="15"/>
  <c r="K1516" i="15"/>
  <c r="O1516" i="15"/>
  <c r="Q1516" i="15"/>
  <c r="V1516" i="15"/>
  <c r="G1519" i="15"/>
  <c r="I1519" i="15"/>
  <c r="K1519" i="15"/>
  <c r="M1519" i="15"/>
  <c r="O1519" i="15"/>
  <c r="Q1519" i="15"/>
  <c r="V1519" i="15"/>
  <c r="G1521" i="15"/>
  <c r="M1521" i="15" s="1"/>
  <c r="I1521" i="15"/>
  <c r="K1521" i="15"/>
  <c r="O1521" i="15"/>
  <c r="Q1521" i="15"/>
  <c r="V1521" i="15"/>
  <c r="G1532" i="15"/>
  <c r="I1532" i="15"/>
  <c r="K1532" i="15"/>
  <c r="M1532" i="15"/>
  <c r="O1532" i="15"/>
  <c r="Q1532" i="15"/>
  <c r="V1532" i="15"/>
  <c r="G1534" i="15"/>
  <c r="M1534" i="15" s="1"/>
  <c r="I1534" i="15"/>
  <c r="K1534" i="15"/>
  <c r="O1534" i="15"/>
  <c r="Q1534" i="15"/>
  <c r="V1534" i="15"/>
  <c r="G1536" i="15"/>
  <c r="I1536" i="15"/>
  <c r="K1536" i="15"/>
  <c r="M1536" i="15"/>
  <c r="O1536" i="15"/>
  <c r="Q1536" i="15"/>
  <c r="V1536" i="15"/>
  <c r="G1538" i="15"/>
  <c r="M1538" i="15" s="1"/>
  <c r="I1538" i="15"/>
  <c r="K1538" i="15"/>
  <c r="O1538" i="15"/>
  <c r="Q1538" i="15"/>
  <c r="V1538" i="15"/>
  <c r="G1540" i="15"/>
  <c r="I1540" i="15"/>
  <c r="K1540" i="15"/>
  <c r="M1540" i="15"/>
  <c r="O1540" i="15"/>
  <c r="Q1540" i="15"/>
  <c r="V1540" i="15"/>
  <c r="G1542" i="15"/>
  <c r="M1542" i="15" s="1"/>
  <c r="I1542" i="15"/>
  <c r="K1542" i="15"/>
  <c r="O1542" i="15"/>
  <c r="Q1542" i="15"/>
  <c r="V1542" i="15"/>
  <c r="G1544" i="15"/>
  <c r="I1544" i="15"/>
  <c r="K1544" i="15"/>
  <c r="M1544" i="15"/>
  <c r="O1544" i="15"/>
  <c r="Q1544" i="15"/>
  <c r="V1544" i="15"/>
  <c r="G1546" i="15"/>
  <c r="M1546" i="15" s="1"/>
  <c r="I1546" i="15"/>
  <c r="K1546" i="15"/>
  <c r="O1546" i="15"/>
  <c r="Q1546" i="15"/>
  <c r="V1546" i="15"/>
  <c r="G1548" i="15"/>
  <c r="I1548" i="15"/>
  <c r="K1548" i="15"/>
  <c r="M1548" i="15"/>
  <c r="O1548" i="15"/>
  <c r="Q1548" i="15"/>
  <c r="V1548" i="15"/>
  <c r="G1549" i="15"/>
  <c r="M1549" i="15" s="1"/>
  <c r="I1549" i="15"/>
  <c r="K1549" i="15"/>
  <c r="O1549" i="15"/>
  <c r="Q1549" i="15"/>
  <c r="V1549" i="15"/>
  <c r="G1550" i="15"/>
  <c r="I1550" i="15"/>
  <c r="K1550" i="15"/>
  <c r="M1550" i="15"/>
  <c r="O1550" i="15"/>
  <c r="Q1550" i="15"/>
  <c r="V1550" i="15"/>
  <c r="G1552" i="15"/>
  <c r="M1552" i="15" s="1"/>
  <c r="I1552" i="15"/>
  <c r="K1552" i="15"/>
  <c r="O1552" i="15"/>
  <c r="Q1552" i="15"/>
  <c r="V1552" i="15"/>
  <c r="G1553" i="15"/>
  <c r="I1553" i="15"/>
  <c r="K1553" i="15"/>
  <c r="M1553" i="15"/>
  <c r="O1553" i="15"/>
  <c r="Q1553" i="15"/>
  <c r="V1553" i="15"/>
  <c r="G1554" i="15"/>
  <c r="M1554" i="15" s="1"/>
  <c r="I1554" i="15"/>
  <c r="K1554" i="15"/>
  <c r="O1554" i="15"/>
  <c r="Q1554" i="15"/>
  <c r="V1554" i="15"/>
  <c r="G1556" i="15"/>
  <c r="M1556" i="15" s="1"/>
  <c r="I1556" i="15"/>
  <c r="K1556" i="15"/>
  <c r="O1556" i="15"/>
  <c r="Q1556" i="15"/>
  <c r="V1556" i="15"/>
  <c r="G1573" i="15"/>
  <c r="I1573" i="15"/>
  <c r="K1573" i="15"/>
  <c r="M1573" i="15"/>
  <c r="O1573" i="15"/>
  <c r="Q1573" i="15"/>
  <c r="V1573" i="15"/>
  <c r="G1590" i="15"/>
  <c r="M1590" i="15" s="1"/>
  <c r="I1590" i="15"/>
  <c r="K1590" i="15"/>
  <c r="O1590" i="15"/>
  <c r="Q1590" i="15"/>
  <c r="V1590" i="15"/>
  <c r="G1596" i="15"/>
  <c r="I1596" i="15"/>
  <c r="I1555" i="15" s="1"/>
  <c r="K1596" i="15"/>
  <c r="M1596" i="15"/>
  <c r="O1596" i="15"/>
  <c r="Q1596" i="15"/>
  <c r="Q1555" i="15" s="1"/>
  <c r="V1596" i="15"/>
  <c r="G1599" i="15"/>
  <c r="M1599" i="15" s="1"/>
  <c r="I1599" i="15"/>
  <c r="K1599" i="15"/>
  <c r="O1599" i="15"/>
  <c r="Q1599" i="15"/>
  <c r="V1599" i="15"/>
  <c r="G1601" i="15"/>
  <c r="I1601" i="15"/>
  <c r="K1601" i="15"/>
  <c r="M1601" i="15"/>
  <c r="O1601" i="15"/>
  <c r="Q1601" i="15"/>
  <c r="V1601" i="15"/>
  <c r="G1603" i="15"/>
  <c r="M1603" i="15" s="1"/>
  <c r="I1603" i="15"/>
  <c r="K1603" i="15"/>
  <c r="O1603" i="15"/>
  <c r="Q1603" i="15"/>
  <c r="V1603" i="15"/>
  <c r="G1612" i="15"/>
  <c r="I1612" i="15"/>
  <c r="K1612" i="15"/>
  <c r="M1612" i="15"/>
  <c r="O1612" i="15"/>
  <c r="Q1612" i="15"/>
  <c r="V1612" i="15"/>
  <c r="G1614" i="15"/>
  <c r="M1614" i="15" s="1"/>
  <c r="I1614" i="15"/>
  <c r="K1614" i="15"/>
  <c r="O1614" i="15"/>
  <c r="Q1614" i="15"/>
  <c r="V1614" i="15"/>
  <c r="G1616" i="15"/>
  <c r="I1616" i="15"/>
  <c r="K1616" i="15"/>
  <c r="M1616" i="15"/>
  <c r="O1616" i="15"/>
  <c r="Q1616" i="15"/>
  <c r="V1616" i="15"/>
  <c r="G1618" i="15"/>
  <c r="M1618" i="15" s="1"/>
  <c r="I1618" i="15"/>
  <c r="K1618" i="15"/>
  <c r="O1618" i="15"/>
  <c r="Q1618" i="15"/>
  <c r="V1618" i="15"/>
  <c r="G1620" i="15"/>
  <c r="I1620" i="15"/>
  <c r="K1620" i="15"/>
  <c r="M1620" i="15"/>
  <c r="O1620" i="15"/>
  <c r="Q1620" i="15"/>
  <c r="V1620" i="15"/>
  <c r="G1622" i="15"/>
  <c r="M1622" i="15" s="1"/>
  <c r="I1622" i="15"/>
  <c r="K1622" i="15"/>
  <c r="O1622" i="15"/>
  <c r="Q1622" i="15"/>
  <c r="V1622" i="15"/>
  <c r="G1626" i="15"/>
  <c r="I1626" i="15"/>
  <c r="K1626" i="15"/>
  <c r="M1626" i="15"/>
  <c r="O1626" i="15"/>
  <c r="Q1626" i="15"/>
  <c r="V1626" i="15"/>
  <c r="G1628" i="15"/>
  <c r="M1628" i="15" s="1"/>
  <c r="I1628" i="15"/>
  <c r="K1628" i="15"/>
  <c r="O1628" i="15"/>
  <c r="Q1628" i="15"/>
  <c r="V1628" i="15"/>
  <c r="G1631" i="15"/>
  <c r="M1631" i="15" s="1"/>
  <c r="I1631" i="15"/>
  <c r="K1631" i="15"/>
  <c r="O1631" i="15"/>
  <c r="Q1631" i="15"/>
  <c r="V1631" i="15"/>
  <c r="G1633" i="15"/>
  <c r="M1633" i="15" s="1"/>
  <c r="I1633" i="15"/>
  <c r="K1633" i="15"/>
  <c r="O1633" i="15"/>
  <c r="Q1633" i="15"/>
  <c r="V1633" i="15"/>
  <c r="G1636" i="15"/>
  <c r="I1636" i="15"/>
  <c r="K1636" i="15"/>
  <c r="M1636" i="15"/>
  <c r="O1636" i="15"/>
  <c r="Q1636" i="15"/>
  <c r="V1636" i="15"/>
  <c r="G1638" i="15"/>
  <c r="M1638" i="15" s="1"/>
  <c r="I1638" i="15"/>
  <c r="K1638" i="15"/>
  <c r="O1638" i="15"/>
  <c r="Q1638" i="15"/>
  <c r="V1638" i="15"/>
  <c r="G1640" i="15"/>
  <c r="M1640" i="15" s="1"/>
  <c r="I1640" i="15"/>
  <c r="K1640" i="15"/>
  <c r="O1640" i="15"/>
  <c r="Q1640" i="15"/>
  <c r="V1640" i="15"/>
  <c r="G1642" i="15"/>
  <c r="I1642" i="15"/>
  <c r="K1642" i="15"/>
  <c r="M1642" i="15"/>
  <c r="O1642" i="15"/>
  <c r="Q1642" i="15"/>
  <c r="V1642" i="15"/>
  <c r="G1644" i="15"/>
  <c r="I1644" i="15"/>
  <c r="K1644" i="15"/>
  <c r="M1644" i="15"/>
  <c r="O1644" i="15"/>
  <c r="Q1644" i="15"/>
  <c r="V1644" i="15"/>
  <c r="G1648" i="15"/>
  <c r="M1648" i="15" s="1"/>
  <c r="I1648" i="15"/>
  <c r="K1648" i="15"/>
  <c r="O1648" i="15"/>
  <c r="Q1648" i="15"/>
  <c r="V1648" i="15"/>
  <c r="G1650" i="15"/>
  <c r="M1650" i="15" s="1"/>
  <c r="I1650" i="15"/>
  <c r="K1650" i="15"/>
  <c r="O1650" i="15"/>
  <c r="Q1650" i="15"/>
  <c r="V1650" i="15"/>
  <c r="G1652" i="15"/>
  <c r="I1652" i="15"/>
  <c r="K1652" i="15"/>
  <c r="M1652" i="15"/>
  <c r="O1652" i="15"/>
  <c r="Q1652" i="15"/>
  <c r="V1652" i="15"/>
  <c r="G1654" i="15"/>
  <c r="I1654" i="15"/>
  <c r="K1654" i="15"/>
  <c r="M1654" i="15"/>
  <c r="O1654" i="15"/>
  <c r="Q1654" i="15"/>
  <c r="V1654" i="15"/>
  <c r="G1656" i="15"/>
  <c r="G1657" i="15"/>
  <c r="M1657" i="15" s="1"/>
  <c r="I1657" i="15"/>
  <c r="K1657" i="15"/>
  <c r="O1657" i="15"/>
  <c r="Q1657" i="15"/>
  <c r="V1657" i="15"/>
  <c r="G1659" i="15"/>
  <c r="I1659" i="15"/>
  <c r="K1659" i="15"/>
  <c r="M1659" i="15"/>
  <c r="O1659" i="15"/>
  <c r="Q1659" i="15"/>
  <c r="V1659" i="15"/>
  <c r="G1661" i="15"/>
  <c r="I1661" i="15"/>
  <c r="K1661" i="15"/>
  <c r="M1661" i="15"/>
  <c r="O1661" i="15"/>
  <c r="Q1661" i="15"/>
  <c r="V1661" i="15"/>
  <c r="G1663" i="15"/>
  <c r="M1663" i="15" s="1"/>
  <c r="I1663" i="15"/>
  <c r="K1663" i="15"/>
  <c r="O1663" i="15"/>
  <c r="O1656" i="15" s="1"/>
  <c r="Q1663" i="15"/>
  <c r="V1663" i="15"/>
  <c r="G1666" i="15"/>
  <c r="M1666" i="15" s="1"/>
  <c r="I1666" i="15"/>
  <c r="K1666" i="15"/>
  <c r="O1666" i="15"/>
  <c r="Q1666" i="15"/>
  <c r="V1666" i="15"/>
  <c r="G1668" i="15"/>
  <c r="I1668" i="15"/>
  <c r="K1668" i="15"/>
  <c r="M1668" i="15"/>
  <c r="O1668" i="15"/>
  <c r="Q1668" i="15"/>
  <c r="V1668" i="15"/>
  <c r="G1670" i="15"/>
  <c r="I1670" i="15"/>
  <c r="K1670" i="15"/>
  <c r="M1670" i="15"/>
  <c r="O1670" i="15"/>
  <c r="Q1670" i="15"/>
  <c r="V1670" i="15"/>
  <c r="G1672" i="15"/>
  <c r="M1672" i="15" s="1"/>
  <c r="I1672" i="15"/>
  <c r="K1672" i="15"/>
  <c r="O1672" i="15"/>
  <c r="Q1672" i="15"/>
  <c r="V1672" i="15"/>
  <c r="G1674" i="15"/>
  <c r="M1674" i="15" s="1"/>
  <c r="I1674" i="15"/>
  <c r="K1674" i="15"/>
  <c r="O1674" i="15"/>
  <c r="Q1674" i="15"/>
  <c r="V1674" i="15"/>
  <c r="G1676" i="15"/>
  <c r="I1676" i="15"/>
  <c r="K1676" i="15"/>
  <c r="M1676" i="15"/>
  <c r="O1676" i="15"/>
  <c r="Q1676" i="15"/>
  <c r="V1676" i="15"/>
  <c r="G1678" i="15"/>
  <c r="I1678" i="15"/>
  <c r="K1678" i="15"/>
  <c r="M1678" i="15"/>
  <c r="O1678" i="15"/>
  <c r="Q1678" i="15"/>
  <c r="V1678" i="15"/>
  <c r="G1679" i="15"/>
  <c r="M1679" i="15" s="1"/>
  <c r="I1679" i="15"/>
  <c r="K1679" i="15"/>
  <c r="O1679" i="15"/>
  <c r="Q1679" i="15"/>
  <c r="V1679" i="15"/>
  <c r="G1680" i="15"/>
  <c r="M1680" i="15" s="1"/>
  <c r="I1680" i="15"/>
  <c r="K1680" i="15"/>
  <c r="O1680" i="15"/>
  <c r="Q1680" i="15"/>
  <c r="V1680" i="15"/>
  <c r="G1682" i="15"/>
  <c r="I1682" i="15"/>
  <c r="K1682" i="15"/>
  <c r="M1682" i="15"/>
  <c r="O1682" i="15"/>
  <c r="Q1682" i="15"/>
  <c r="V1682" i="15"/>
  <c r="G1683" i="15"/>
  <c r="I1683" i="15"/>
  <c r="K1683" i="15"/>
  <c r="M1683" i="15"/>
  <c r="O1683" i="15"/>
  <c r="Q1683" i="15"/>
  <c r="V1683" i="15"/>
  <c r="G1684" i="15"/>
  <c r="M1684" i="15" s="1"/>
  <c r="I1684" i="15"/>
  <c r="K1684" i="15"/>
  <c r="O1684" i="15"/>
  <c r="Q1684" i="15"/>
  <c r="V1684" i="15"/>
  <c r="G1686" i="15"/>
  <c r="M1686" i="15" s="1"/>
  <c r="I1686" i="15"/>
  <c r="I1685" i="15" s="1"/>
  <c r="K1686" i="15"/>
  <c r="O1686" i="15"/>
  <c r="Q1686" i="15"/>
  <c r="Q1685" i="15" s="1"/>
  <c r="V1686" i="15"/>
  <c r="G1699" i="15"/>
  <c r="I1699" i="15"/>
  <c r="K1699" i="15"/>
  <c r="M1699" i="15"/>
  <c r="O1699" i="15"/>
  <c r="Q1699" i="15"/>
  <c r="V1699" i="15"/>
  <c r="G1703" i="15"/>
  <c r="I1703" i="15"/>
  <c r="K1703" i="15"/>
  <c r="M1703" i="15"/>
  <c r="O1703" i="15"/>
  <c r="Q1703" i="15"/>
  <c r="V1703" i="15"/>
  <c r="G1705" i="15"/>
  <c r="M1705" i="15" s="1"/>
  <c r="I1705" i="15"/>
  <c r="K1705" i="15"/>
  <c r="O1705" i="15"/>
  <c r="Q1705" i="15"/>
  <c r="V1705" i="15"/>
  <c r="G1708" i="15"/>
  <c r="I1708" i="15"/>
  <c r="K1708" i="15"/>
  <c r="M1708" i="15"/>
  <c r="O1708" i="15"/>
  <c r="Q1708" i="15"/>
  <c r="V1708" i="15"/>
  <c r="G1710" i="15"/>
  <c r="I1710" i="15"/>
  <c r="K1710" i="15"/>
  <c r="M1710" i="15"/>
  <c r="O1710" i="15"/>
  <c r="Q1710" i="15"/>
  <c r="V1710" i="15"/>
  <c r="G1712" i="15"/>
  <c r="M1712" i="15" s="1"/>
  <c r="I1712" i="15"/>
  <c r="K1712" i="15"/>
  <c r="O1712" i="15"/>
  <c r="Q1712" i="15"/>
  <c r="V1712" i="15"/>
  <c r="G1715" i="15"/>
  <c r="M1715" i="15" s="1"/>
  <c r="I1715" i="15"/>
  <c r="K1715" i="15"/>
  <c r="O1715" i="15"/>
  <c r="Q1715" i="15"/>
  <c r="V1715" i="15"/>
  <c r="G1717" i="15"/>
  <c r="I1717" i="15"/>
  <c r="K1717" i="15"/>
  <c r="M1717" i="15"/>
  <c r="O1717" i="15"/>
  <c r="Q1717" i="15"/>
  <c r="V1717" i="15"/>
  <c r="G1719" i="15"/>
  <c r="I1719" i="15"/>
  <c r="K1719" i="15"/>
  <c r="M1719" i="15"/>
  <c r="O1719" i="15"/>
  <c r="Q1719" i="15"/>
  <c r="V1719" i="15"/>
  <c r="G1721" i="15"/>
  <c r="M1721" i="15" s="1"/>
  <c r="I1721" i="15"/>
  <c r="K1721" i="15"/>
  <c r="O1721" i="15"/>
  <c r="Q1721" i="15"/>
  <c r="V1721" i="15"/>
  <c r="G1724" i="15"/>
  <c r="M1724" i="15" s="1"/>
  <c r="I1724" i="15"/>
  <c r="K1724" i="15"/>
  <c r="O1724" i="15"/>
  <c r="Q1724" i="15"/>
  <c r="V1724" i="15"/>
  <c r="G1726" i="15"/>
  <c r="I1726" i="15"/>
  <c r="K1726" i="15"/>
  <c r="M1726" i="15"/>
  <c r="O1726" i="15"/>
  <c r="Q1726" i="15"/>
  <c r="V1726" i="15"/>
  <c r="G1728" i="15"/>
  <c r="I1728" i="15"/>
  <c r="K1728" i="15"/>
  <c r="M1728" i="15"/>
  <c r="O1728" i="15"/>
  <c r="Q1728" i="15"/>
  <c r="V1728" i="15"/>
  <c r="G1730" i="15"/>
  <c r="I1730" i="15"/>
  <c r="K1730" i="15"/>
  <c r="M1730" i="15"/>
  <c r="O1730" i="15"/>
  <c r="Q1730" i="15"/>
  <c r="V1730" i="15"/>
  <c r="G1732" i="15"/>
  <c r="I1732" i="15"/>
  <c r="K1732" i="15"/>
  <c r="M1732" i="15"/>
  <c r="O1732" i="15"/>
  <c r="Q1732" i="15"/>
  <c r="V1732" i="15"/>
  <c r="G1734" i="15"/>
  <c r="G1735" i="15"/>
  <c r="M1735" i="15" s="1"/>
  <c r="I1735" i="15"/>
  <c r="I1734" i="15" s="1"/>
  <c r="K1735" i="15"/>
  <c r="K1734" i="15" s="1"/>
  <c r="O1735" i="15"/>
  <c r="Q1735" i="15"/>
  <c r="Q1734" i="15" s="1"/>
  <c r="V1735" i="15"/>
  <c r="V1734" i="15" s="1"/>
  <c r="G1749" i="15"/>
  <c r="I1749" i="15"/>
  <c r="K1749" i="15"/>
  <c r="M1749" i="15"/>
  <c r="O1749" i="15"/>
  <c r="Q1749" i="15"/>
  <c r="V1749" i="15"/>
  <c r="G1750" i="15"/>
  <c r="I1750" i="15"/>
  <c r="K1750" i="15"/>
  <c r="M1750" i="15"/>
  <c r="O1750" i="15"/>
  <c r="Q1750" i="15"/>
  <c r="V1750" i="15"/>
  <c r="G1761" i="15"/>
  <c r="M1761" i="15" s="1"/>
  <c r="I1761" i="15"/>
  <c r="K1761" i="15"/>
  <c r="O1761" i="15"/>
  <c r="O1734" i="15" s="1"/>
  <c r="Q1761" i="15"/>
  <c r="V1761" i="15"/>
  <c r="G1776" i="15"/>
  <c r="M1776" i="15" s="1"/>
  <c r="I1776" i="15"/>
  <c r="K1776" i="15"/>
  <c r="O1776" i="15"/>
  <c r="Q1776" i="15"/>
  <c r="V1776" i="15"/>
  <c r="G1778" i="15"/>
  <c r="I1778" i="15"/>
  <c r="K1778" i="15"/>
  <c r="M1778" i="15"/>
  <c r="O1778" i="15"/>
  <c r="Q1778" i="15"/>
  <c r="V1778" i="15"/>
  <c r="G1803" i="15"/>
  <c r="I1803" i="15"/>
  <c r="K1803" i="15"/>
  <c r="M1803" i="15"/>
  <c r="O1803" i="15"/>
  <c r="Q1803" i="15"/>
  <c r="V1803" i="15"/>
  <c r="G1808" i="15"/>
  <c r="M1808" i="15" s="1"/>
  <c r="I1808" i="15"/>
  <c r="K1808" i="15"/>
  <c r="O1808" i="15"/>
  <c r="Q1808" i="15"/>
  <c r="V1808" i="15"/>
  <c r="G1809" i="15"/>
  <c r="M1809" i="15" s="1"/>
  <c r="I1809" i="15"/>
  <c r="K1809" i="15"/>
  <c r="O1809" i="15"/>
  <c r="Q1809" i="15"/>
  <c r="V1809" i="15"/>
  <c r="G1812" i="15"/>
  <c r="I1812" i="15"/>
  <c r="K1812" i="15"/>
  <c r="M1812" i="15"/>
  <c r="O1812" i="15"/>
  <c r="Q1812" i="15"/>
  <c r="V1812" i="15"/>
  <c r="G1815" i="15"/>
  <c r="I1815" i="15"/>
  <c r="K1815" i="15"/>
  <c r="M1815" i="15"/>
  <c r="O1815" i="15"/>
  <c r="Q1815" i="15"/>
  <c r="V1815" i="15"/>
  <c r="G1818" i="15"/>
  <c r="M1818" i="15" s="1"/>
  <c r="I1818" i="15"/>
  <c r="K1818" i="15"/>
  <c r="O1818" i="15"/>
  <c r="Q1818" i="15"/>
  <c r="V1818" i="15"/>
  <c r="G1821" i="15"/>
  <c r="I1821" i="15"/>
  <c r="K1821" i="15"/>
  <c r="K1820" i="15" s="1"/>
  <c r="M1821" i="15"/>
  <c r="O1821" i="15"/>
  <c r="Q1821" i="15"/>
  <c r="V1821" i="15"/>
  <c r="V1820" i="15" s="1"/>
  <c r="G1831" i="15"/>
  <c r="G1820" i="15" s="1"/>
  <c r="I1831" i="15"/>
  <c r="K1831" i="15"/>
  <c r="M1831" i="15"/>
  <c r="O1831" i="15"/>
  <c r="O1820" i="15" s="1"/>
  <c r="Q1831" i="15"/>
  <c r="V1831" i="15"/>
  <c r="G1833" i="15"/>
  <c r="M1833" i="15" s="1"/>
  <c r="I1833" i="15"/>
  <c r="K1833" i="15"/>
  <c r="O1833" i="15"/>
  <c r="Q1833" i="15"/>
  <c r="V1833" i="15"/>
  <c r="G1835" i="15"/>
  <c r="M1835" i="15" s="1"/>
  <c r="I1835" i="15"/>
  <c r="I1820" i="15" s="1"/>
  <c r="K1835" i="15"/>
  <c r="O1835" i="15"/>
  <c r="Q1835" i="15"/>
  <c r="Q1820" i="15" s="1"/>
  <c r="V1835" i="15"/>
  <c r="G1854" i="15"/>
  <c r="I1854" i="15"/>
  <c r="K1854" i="15"/>
  <c r="M1854" i="15"/>
  <c r="O1854" i="15"/>
  <c r="Q1854" i="15"/>
  <c r="V1854" i="15"/>
  <c r="G1863" i="15"/>
  <c r="I1863" i="15"/>
  <c r="K1863" i="15"/>
  <c r="M1863" i="15"/>
  <c r="O1863" i="15"/>
  <c r="Q1863" i="15"/>
  <c r="V1863" i="15"/>
  <c r="G1865" i="15"/>
  <c r="M1865" i="15" s="1"/>
  <c r="I1865" i="15"/>
  <c r="K1865" i="15"/>
  <c r="O1865" i="15"/>
  <c r="Q1865" i="15"/>
  <c r="V1865" i="15"/>
  <c r="G1867" i="15"/>
  <c r="M1867" i="15" s="1"/>
  <c r="I1867" i="15"/>
  <c r="K1867" i="15"/>
  <c r="O1867" i="15"/>
  <c r="Q1867" i="15"/>
  <c r="V1867" i="15"/>
  <c r="G1869" i="15"/>
  <c r="I1869" i="15"/>
  <c r="K1869" i="15"/>
  <c r="M1869" i="15"/>
  <c r="O1869" i="15"/>
  <c r="Q1869" i="15"/>
  <c r="V1869" i="15"/>
  <c r="G1882" i="15"/>
  <c r="I1882" i="15"/>
  <c r="K1882" i="15"/>
  <c r="M1882" i="15"/>
  <c r="O1882" i="15"/>
  <c r="Q1882" i="15"/>
  <c r="V1882" i="15"/>
  <c r="G1885" i="15"/>
  <c r="M1885" i="15" s="1"/>
  <c r="I1885" i="15"/>
  <c r="I1884" i="15" s="1"/>
  <c r="K1885" i="15"/>
  <c r="K1884" i="15" s="1"/>
  <c r="O1885" i="15"/>
  <c r="Q1885" i="15"/>
  <c r="Q1884" i="15" s="1"/>
  <c r="V1885" i="15"/>
  <c r="V1884" i="15" s="1"/>
  <c r="G1897" i="15"/>
  <c r="I1897" i="15"/>
  <c r="K1897" i="15"/>
  <c r="M1897" i="15"/>
  <c r="O1897" i="15"/>
  <c r="Q1897" i="15"/>
  <c r="V1897" i="15"/>
  <c r="G1900" i="15"/>
  <c r="I1900" i="15"/>
  <c r="K1900" i="15"/>
  <c r="M1900" i="15"/>
  <c r="O1900" i="15"/>
  <c r="Q1900" i="15"/>
  <c r="V1900" i="15"/>
  <c r="G1903" i="15"/>
  <c r="AF2294" i="15" s="1"/>
  <c r="I1903" i="15"/>
  <c r="K1903" i="15"/>
  <c r="O1903" i="15"/>
  <c r="O1884" i="15" s="1"/>
  <c r="Q1903" i="15"/>
  <c r="V1903" i="15"/>
  <c r="G1906" i="15"/>
  <c r="M1906" i="15" s="1"/>
  <c r="I1906" i="15"/>
  <c r="K1906" i="15"/>
  <c r="O1906" i="15"/>
  <c r="Q1906" i="15"/>
  <c r="V1906" i="15"/>
  <c r="G1909" i="15"/>
  <c r="G1908" i="15" s="1"/>
  <c r="I1909" i="15"/>
  <c r="K1909" i="15"/>
  <c r="M1909" i="15"/>
  <c r="O1909" i="15"/>
  <c r="O1908" i="15" s="1"/>
  <c r="Q1909" i="15"/>
  <c r="V1909" i="15"/>
  <c r="G1960" i="15"/>
  <c r="M1960" i="15" s="1"/>
  <c r="I1960" i="15"/>
  <c r="I1908" i="15" s="1"/>
  <c r="K1960" i="15"/>
  <c r="O1960" i="15"/>
  <c r="Q1960" i="15"/>
  <c r="Q1908" i="15" s="1"/>
  <c r="V1960" i="15"/>
  <c r="G1970" i="15"/>
  <c r="M1970" i="15" s="1"/>
  <c r="I1970" i="15"/>
  <c r="K1970" i="15"/>
  <c r="O1970" i="15"/>
  <c r="Q1970" i="15"/>
  <c r="V1970" i="15"/>
  <c r="G1995" i="15"/>
  <c r="I1995" i="15"/>
  <c r="K1995" i="15"/>
  <c r="K1908" i="15" s="1"/>
  <c r="M1995" i="15"/>
  <c r="O1995" i="15"/>
  <c r="Q1995" i="15"/>
  <c r="V1995" i="15"/>
  <c r="V1908" i="15" s="1"/>
  <c r="G2041" i="15"/>
  <c r="I2041" i="15"/>
  <c r="K2041" i="15"/>
  <c r="M2041" i="15"/>
  <c r="O2041" i="15"/>
  <c r="Q2041" i="15"/>
  <c r="V2041" i="15"/>
  <c r="G2050" i="15"/>
  <c r="M2050" i="15" s="1"/>
  <c r="I2050" i="15"/>
  <c r="K2050" i="15"/>
  <c r="O2050" i="15"/>
  <c r="Q2050" i="15"/>
  <c r="V2050" i="15"/>
  <c r="G2058" i="15"/>
  <c r="M2058" i="15" s="1"/>
  <c r="I2058" i="15"/>
  <c r="K2058" i="15"/>
  <c r="O2058" i="15"/>
  <c r="Q2058" i="15"/>
  <c r="V2058" i="15"/>
  <c r="G2059" i="15"/>
  <c r="I2059" i="15"/>
  <c r="K2059" i="15"/>
  <c r="M2059" i="15"/>
  <c r="O2059" i="15"/>
  <c r="Q2059" i="15"/>
  <c r="V2059" i="15"/>
  <c r="G2061" i="15"/>
  <c r="I2061" i="15"/>
  <c r="K2061" i="15"/>
  <c r="M2061" i="15"/>
  <c r="O2061" i="15"/>
  <c r="Q2061" i="15"/>
  <c r="V2061" i="15"/>
  <c r="G2075" i="15"/>
  <c r="M2075" i="15" s="1"/>
  <c r="I2075" i="15"/>
  <c r="K2075" i="15"/>
  <c r="O2075" i="15"/>
  <c r="Q2075" i="15"/>
  <c r="V2075" i="15"/>
  <c r="G2130" i="15"/>
  <c r="M2130" i="15" s="1"/>
  <c r="I2130" i="15"/>
  <c r="K2130" i="15"/>
  <c r="O2130" i="15"/>
  <c r="Q2130" i="15"/>
  <c r="V2130" i="15"/>
  <c r="G2132" i="15"/>
  <c r="I2132" i="15"/>
  <c r="K2132" i="15"/>
  <c r="M2132" i="15"/>
  <c r="O2132" i="15"/>
  <c r="Q2132" i="15"/>
  <c r="V2132" i="15"/>
  <c r="G2134" i="15"/>
  <c r="I2134" i="15"/>
  <c r="K2134" i="15"/>
  <c r="M2134" i="15"/>
  <c r="O2134" i="15"/>
  <c r="Q2134" i="15"/>
  <c r="V2134" i="15"/>
  <c r="G2135" i="15"/>
  <c r="O2135" i="15"/>
  <c r="G2136" i="15"/>
  <c r="M2136" i="15" s="1"/>
  <c r="M2135" i="15" s="1"/>
  <c r="I2136" i="15"/>
  <c r="I2135" i="15" s="1"/>
  <c r="K2136" i="15"/>
  <c r="K2135" i="15" s="1"/>
  <c r="O2136" i="15"/>
  <c r="Q2136" i="15"/>
  <c r="Q2135" i="15" s="1"/>
  <c r="V2136" i="15"/>
  <c r="V2135" i="15" s="1"/>
  <c r="G2138" i="15"/>
  <c r="I2138" i="15"/>
  <c r="K2138" i="15"/>
  <c r="M2138" i="15"/>
  <c r="O2138" i="15"/>
  <c r="Q2138" i="15"/>
  <c r="V2138" i="15"/>
  <c r="G2142" i="15"/>
  <c r="G2141" i="15" s="1"/>
  <c r="I2142" i="15"/>
  <c r="I2141" i="15" s="1"/>
  <c r="K2142" i="15"/>
  <c r="O2142" i="15"/>
  <c r="O2141" i="15" s="1"/>
  <c r="Q2142" i="15"/>
  <c r="Q2141" i="15" s="1"/>
  <c r="V2142" i="15"/>
  <c r="G2281" i="15"/>
  <c r="M2281" i="15" s="1"/>
  <c r="I2281" i="15"/>
  <c r="K2281" i="15"/>
  <c r="K2141" i="15" s="1"/>
  <c r="O2281" i="15"/>
  <c r="Q2281" i="15"/>
  <c r="V2281" i="15"/>
  <c r="V2141" i="15" s="1"/>
  <c r="G2283" i="15"/>
  <c r="G2282" i="15" s="1"/>
  <c r="I2283" i="15"/>
  <c r="K2283" i="15"/>
  <c r="M2283" i="15"/>
  <c r="O2283" i="15"/>
  <c r="O2282" i="15" s="1"/>
  <c r="Q2283" i="15"/>
  <c r="V2283" i="15"/>
  <c r="G2288" i="15"/>
  <c r="M2288" i="15" s="1"/>
  <c r="I2288" i="15"/>
  <c r="I2282" i="15" s="1"/>
  <c r="K2288" i="15"/>
  <c r="O2288" i="15"/>
  <c r="Q2288" i="15"/>
  <c r="Q2282" i="15" s="1"/>
  <c r="V2288" i="15"/>
  <c r="G2290" i="15"/>
  <c r="M2290" i="15" s="1"/>
  <c r="I2290" i="15"/>
  <c r="K2290" i="15"/>
  <c r="O2290" i="15"/>
  <c r="Q2290" i="15"/>
  <c r="V2290" i="15"/>
  <c r="G2291" i="15"/>
  <c r="I2291" i="15"/>
  <c r="K2291" i="15"/>
  <c r="K2282" i="15" s="1"/>
  <c r="M2291" i="15"/>
  <c r="O2291" i="15"/>
  <c r="Q2291" i="15"/>
  <c r="V2291" i="15"/>
  <c r="V2282" i="15" s="1"/>
  <c r="G2292" i="15"/>
  <c r="I2292" i="15"/>
  <c r="K2292" i="15"/>
  <c r="M2292" i="15"/>
  <c r="O2292" i="15"/>
  <c r="Q2292" i="15"/>
  <c r="V2292" i="15"/>
  <c r="AE2294" i="15"/>
  <c r="G71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9" i="14"/>
  <c r="M39" i="14" s="1"/>
  <c r="I39" i="14"/>
  <c r="K39" i="14"/>
  <c r="O39" i="14"/>
  <c r="Q39" i="14"/>
  <c r="V39" i="14"/>
  <c r="G40" i="14"/>
  <c r="I40" i="14"/>
  <c r="K40" i="14"/>
  <c r="M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5" i="14"/>
  <c r="I65" i="14"/>
  <c r="I64" i="14" s="1"/>
  <c r="K65" i="14"/>
  <c r="M65" i="14"/>
  <c r="O65" i="14"/>
  <c r="Q65" i="14"/>
  <c r="Q64" i="14" s="1"/>
  <c r="V65" i="14"/>
  <c r="G66" i="14"/>
  <c r="G64" i="14" s="1"/>
  <c r="I66" i="14"/>
  <c r="K66" i="14"/>
  <c r="K64" i="14" s="1"/>
  <c r="O66" i="14"/>
  <c r="O64" i="14" s="1"/>
  <c r="Q66" i="14"/>
  <c r="V66" i="14"/>
  <c r="V64" i="14" s="1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AE71" i="14"/>
  <c r="G581" i="13"/>
  <c r="BA321" i="13"/>
  <c r="BA317" i="13"/>
  <c r="BA314" i="13"/>
  <c r="BA293" i="13"/>
  <c r="BA268" i="13"/>
  <c r="BA152" i="13"/>
  <c r="BA47" i="13"/>
  <c r="BA34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15" i="13"/>
  <c r="I15" i="13"/>
  <c r="K15" i="13"/>
  <c r="M15" i="13"/>
  <c r="O15" i="13"/>
  <c r="Q15" i="13"/>
  <c r="V15" i="13"/>
  <c r="G16" i="13"/>
  <c r="G8" i="13" s="1"/>
  <c r="I16" i="13"/>
  <c r="K16" i="13"/>
  <c r="O16" i="13"/>
  <c r="O8" i="13" s="1"/>
  <c r="Q16" i="13"/>
  <c r="V16" i="13"/>
  <c r="G18" i="13"/>
  <c r="I18" i="13"/>
  <c r="O18" i="13"/>
  <c r="Q18" i="13"/>
  <c r="G19" i="13"/>
  <c r="I19" i="13"/>
  <c r="K19" i="13"/>
  <c r="K18" i="13" s="1"/>
  <c r="M19" i="13"/>
  <c r="M18" i="13" s="1"/>
  <c r="O19" i="13"/>
  <c r="Q19" i="13"/>
  <c r="V19" i="13"/>
  <c r="V18" i="13" s="1"/>
  <c r="G27" i="13"/>
  <c r="G26" i="13" s="1"/>
  <c r="I27" i="13"/>
  <c r="I26" i="13" s="1"/>
  <c r="K27" i="13"/>
  <c r="O27" i="13"/>
  <c r="O26" i="13" s="1"/>
  <c r="Q27" i="13"/>
  <c r="Q26" i="13" s="1"/>
  <c r="V27" i="13"/>
  <c r="G31" i="13"/>
  <c r="M31" i="13" s="1"/>
  <c r="I31" i="13"/>
  <c r="K31" i="13"/>
  <c r="O31" i="13"/>
  <c r="Q31" i="13"/>
  <c r="V31" i="13"/>
  <c r="G33" i="13"/>
  <c r="I33" i="13"/>
  <c r="K33" i="13"/>
  <c r="K26" i="13" s="1"/>
  <c r="M33" i="13"/>
  <c r="O33" i="13"/>
  <c r="Q33" i="13"/>
  <c r="V33" i="13"/>
  <c r="V26" i="13" s="1"/>
  <c r="G41" i="13"/>
  <c r="I41" i="13"/>
  <c r="K41" i="13"/>
  <c r="M41" i="13"/>
  <c r="O41" i="13"/>
  <c r="Q41" i="13"/>
  <c r="V41" i="13"/>
  <c r="G46" i="13"/>
  <c r="M46" i="13" s="1"/>
  <c r="I46" i="13"/>
  <c r="I45" i="13" s="1"/>
  <c r="K46" i="13"/>
  <c r="K45" i="13" s="1"/>
  <c r="O46" i="13"/>
  <c r="Q46" i="13"/>
  <c r="Q45" i="13" s="1"/>
  <c r="V46" i="13"/>
  <c r="V45" i="13" s="1"/>
  <c r="G54" i="13"/>
  <c r="I54" i="13"/>
  <c r="K54" i="13"/>
  <c r="M54" i="13"/>
  <c r="O54" i="13"/>
  <c r="Q54" i="13"/>
  <c r="V54" i="13"/>
  <c r="G59" i="13"/>
  <c r="I59" i="13"/>
  <c r="K59" i="13"/>
  <c r="M59" i="13"/>
  <c r="O59" i="13"/>
  <c r="Q59" i="13"/>
  <c r="V59" i="13"/>
  <c r="G66" i="13"/>
  <c r="G45" i="13" s="1"/>
  <c r="I66" i="13"/>
  <c r="K66" i="13"/>
  <c r="O66" i="13"/>
  <c r="O45" i="13" s="1"/>
  <c r="Q66" i="13"/>
  <c r="V66" i="13"/>
  <c r="G71" i="13"/>
  <c r="M71" i="13" s="1"/>
  <c r="I71" i="13"/>
  <c r="K71" i="13"/>
  <c r="O71" i="13"/>
  <c r="Q71" i="13"/>
  <c r="V71" i="13"/>
  <c r="G73" i="13"/>
  <c r="G72" i="13" s="1"/>
  <c r="I73" i="13"/>
  <c r="K73" i="13"/>
  <c r="M73" i="13"/>
  <c r="O73" i="13"/>
  <c r="O72" i="13" s="1"/>
  <c r="Q73" i="13"/>
  <c r="V73" i="13"/>
  <c r="G77" i="13"/>
  <c r="M77" i="13" s="1"/>
  <c r="I77" i="13"/>
  <c r="K77" i="13"/>
  <c r="O77" i="13"/>
  <c r="Q77" i="13"/>
  <c r="V77" i="13"/>
  <c r="G81" i="13"/>
  <c r="M81" i="13" s="1"/>
  <c r="I81" i="13"/>
  <c r="I72" i="13" s="1"/>
  <c r="K81" i="13"/>
  <c r="O81" i="13"/>
  <c r="Q81" i="13"/>
  <c r="Q72" i="13" s="1"/>
  <c r="V81" i="13"/>
  <c r="G106" i="13"/>
  <c r="I106" i="13"/>
  <c r="K106" i="13"/>
  <c r="K72" i="13" s="1"/>
  <c r="M106" i="13"/>
  <c r="O106" i="13"/>
  <c r="Q106" i="13"/>
  <c r="V106" i="13"/>
  <c r="V72" i="13" s="1"/>
  <c r="G131" i="13"/>
  <c r="I131" i="13"/>
  <c r="K131" i="13"/>
  <c r="M131" i="13"/>
  <c r="O131" i="13"/>
  <c r="Q131" i="13"/>
  <c r="V131" i="13"/>
  <c r="G135" i="13"/>
  <c r="M135" i="13" s="1"/>
  <c r="I135" i="13"/>
  <c r="K135" i="13"/>
  <c r="O135" i="13"/>
  <c r="Q135" i="13"/>
  <c r="V135" i="13"/>
  <c r="G151" i="13"/>
  <c r="M151" i="13" s="1"/>
  <c r="I151" i="13"/>
  <c r="K151" i="13"/>
  <c r="O151" i="13"/>
  <c r="Q151" i="13"/>
  <c r="V151" i="13"/>
  <c r="G159" i="13"/>
  <c r="I159" i="13"/>
  <c r="K159" i="13"/>
  <c r="M159" i="13"/>
  <c r="O159" i="13"/>
  <c r="Q159" i="13"/>
  <c r="V159" i="13"/>
  <c r="G176" i="13"/>
  <c r="I176" i="13"/>
  <c r="K176" i="13"/>
  <c r="M176" i="13"/>
  <c r="O176" i="13"/>
  <c r="Q176" i="13"/>
  <c r="V176" i="13"/>
  <c r="G181" i="13"/>
  <c r="M181" i="13" s="1"/>
  <c r="I181" i="13"/>
  <c r="K181" i="13"/>
  <c r="O181" i="13"/>
  <c r="Q181" i="13"/>
  <c r="V181" i="13"/>
  <c r="G183" i="13"/>
  <c r="M183" i="13" s="1"/>
  <c r="I183" i="13"/>
  <c r="K183" i="13"/>
  <c r="K182" i="13" s="1"/>
  <c r="O183" i="13"/>
  <c r="Q183" i="13"/>
  <c r="V183" i="13"/>
  <c r="V182" i="13" s="1"/>
  <c r="G191" i="13"/>
  <c r="I191" i="13"/>
  <c r="K191" i="13"/>
  <c r="M191" i="13"/>
  <c r="O191" i="13"/>
  <c r="Q191" i="13"/>
  <c r="V191" i="13"/>
  <c r="G202" i="13"/>
  <c r="G182" i="13" s="1"/>
  <c r="I202" i="13"/>
  <c r="K202" i="13"/>
  <c r="O202" i="13"/>
  <c r="O182" i="13" s="1"/>
  <c r="Q202" i="13"/>
  <c r="V202" i="13"/>
  <c r="G211" i="13"/>
  <c r="M211" i="13" s="1"/>
  <c r="I211" i="13"/>
  <c r="I182" i="13" s="1"/>
  <c r="K211" i="13"/>
  <c r="O211" i="13"/>
  <c r="Q211" i="13"/>
  <c r="Q182" i="13" s="1"/>
  <c r="V211" i="13"/>
  <c r="G220" i="13"/>
  <c r="I220" i="13"/>
  <c r="K220" i="13"/>
  <c r="M220" i="13"/>
  <c r="O220" i="13"/>
  <c r="Q220" i="13"/>
  <c r="V220" i="13"/>
  <c r="G236" i="13"/>
  <c r="I236" i="13"/>
  <c r="K236" i="13"/>
  <c r="M236" i="13"/>
  <c r="O236" i="13"/>
  <c r="Q236" i="13"/>
  <c r="V236" i="13"/>
  <c r="G239" i="13"/>
  <c r="M239" i="13" s="1"/>
  <c r="I239" i="13"/>
  <c r="K239" i="13"/>
  <c r="O239" i="13"/>
  <c r="Q239" i="13"/>
  <c r="V239" i="13"/>
  <c r="G247" i="13"/>
  <c r="I247" i="13"/>
  <c r="I246" i="13" s="1"/>
  <c r="K247" i="13"/>
  <c r="K246" i="13" s="1"/>
  <c r="M247" i="13"/>
  <c r="M246" i="13" s="1"/>
  <c r="O247" i="13"/>
  <c r="Q247" i="13"/>
  <c r="Q246" i="13" s="1"/>
  <c r="V247" i="13"/>
  <c r="V246" i="13" s="1"/>
  <c r="G251" i="13"/>
  <c r="I251" i="13"/>
  <c r="K251" i="13"/>
  <c r="M251" i="13"/>
  <c r="O251" i="13"/>
  <c r="Q251" i="13"/>
  <c r="V251" i="13"/>
  <c r="G259" i="13"/>
  <c r="I259" i="13"/>
  <c r="K259" i="13"/>
  <c r="M259" i="13"/>
  <c r="O259" i="13"/>
  <c r="Q259" i="13"/>
  <c r="V259" i="13"/>
  <c r="G260" i="13"/>
  <c r="M260" i="13" s="1"/>
  <c r="I260" i="13"/>
  <c r="K260" i="13"/>
  <c r="O260" i="13"/>
  <c r="O246" i="13" s="1"/>
  <c r="Q260" i="13"/>
  <c r="V260" i="13"/>
  <c r="G262" i="13"/>
  <c r="I262" i="13"/>
  <c r="K262" i="13"/>
  <c r="M262" i="13"/>
  <c r="O262" i="13"/>
  <c r="Q262" i="13"/>
  <c r="V262" i="13"/>
  <c r="G263" i="13"/>
  <c r="I263" i="13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7" i="13"/>
  <c r="M267" i="13" s="1"/>
  <c r="I267" i="13"/>
  <c r="I266" i="13" s="1"/>
  <c r="K267" i="13"/>
  <c r="K266" i="13" s="1"/>
  <c r="O267" i="13"/>
  <c r="Q267" i="13"/>
  <c r="Q266" i="13" s="1"/>
  <c r="V267" i="13"/>
  <c r="V266" i="13" s="1"/>
  <c r="G270" i="13"/>
  <c r="I270" i="13"/>
  <c r="K270" i="13"/>
  <c r="M270" i="13"/>
  <c r="O270" i="13"/>
  <c r="Q270" i="13"/>
  <c r="V270" i="13"/>
  <c r="G278" i="13"/>
  <c r="I278" i="13"/>
  <c r="K278" i="13"/>
  <c r="M278" i="13"/>
  <c r="O278" i="13"/>
  <c r="Q278" i="13"/>
  <c r="V278" i="13"/>
  <c r="G283" i="13"/>
  <c r="M283" i="13" s="1"/>
  <c r="I283" i="13"/>
  <c r="K283" i="13"/>
  <c r="O283" i="13"/>
  <c r="O266" i="13" s="1"/>
  <c r="Q283" i="13"/>
  <c r="V283" i="13"/>
  <c r="G288" i="13"/>
  <c r="I288" i="13"/>
  <c r="K288" i="13"/>
  <c r="K287" i="13" s="1"/>
  <c r="M288" i="13"/>
  <c r="O288" i="13"/>
  <c r="Q288" i="13"/>
  <c r="V288" i="13"/>
  <c r="V287" i="13" s="1"/>
  <c r="G292" i="13"/>
  <c r="G287" i="13" s="1"/>
  <c r="I292" i="13"/>
  <c r="K292" i="13"/>
  <c r="M292" i="13"/>
  <c r="O292" i="13"/>
  <c r="O287" i="13" s="1"/>
  <c r="Q292" i="13"/>
  <c r="V292" i="13"/>
  <c r="G313" i="13"/>
  <c r="M313" i="13" s="1"/>
  <c r="I313" i="13"/>
  <c r="K313" i="13"/>
  <c r="O313" i="13"/>
  <c r="Q313" i="13"/>
  <c r="V313" i="13"/>
  <c r="G316" i="13"/>
  <c r="M316" i="13" s="1"/>
  <c r="I316" i="13"/>
  <c r="I287" i="13" s="1"/>
  <c r="K316" i="13"/>
  <c r="O316" i="13"/>
  <c r="Q316" i="13"/>
  <c r="Q287" i="13" s="1"/>
  <c r="V316" i="13"/>
  <c r="G320" i="13"/>
  <c r="I320" i="13"/>
  <c r="K320" i="13"/>
  <c r="M320" i="13"/>
  <c r="O320" i="13"/>
  <c r="Q320" i="13"/>
  <c r="V320" i="13"/>
  <c r="G325" i="13"/>
  <c r="I325" i="13"/>
  <c r="K325" i="13"/>
  <c r="M325" i="13"/>
  <c r="O325" i="13"/>
  <c r="Q325" i="13"/>
  <c r="V325" i="13"/>
  <c r="G329" i="13"/>
  <c r="M329" i="13" s="1"/>
  <c r="I329" i="13"/>
  <c r="K329" i="13"/>
  <c r="O329" i="13"/>
  <c r="Q329" i="13"/>
  <c r="V329" i="13"/>
  <c r="G332" i="13"/>
  <c r="M332" i="13" s="1"/>
  <c r="I332" i="13"/>
  <c r="K332" i="13"/>
  <c r="O332" i="13"/>
  <c r="Q332" i="13"/>
  <c r="V332" i="13"/>
  <c r="G335" i="13"/>
  <c r="I335" i="13"/>
  <c r="K335" i="13"/>
  <c r="M335" i="13"/>
  <c r="O335" i="13"/>
  <c r="Q335" i="13"/>
  <c r="V335" i="13"/>
  <c r="G339" i="13"/>
  <c r="I339" i="13"/>
  <c r="K339" i="13"/>
  <c r="M339" i="13"/>
  <c r="O339" i="13"/>
  <c r="Q339" i="13"/>
  <c r="V339" i="13"/>
  <c r="G343" i="13"/>
  <c r="M343" i="13" s="1"/>
  <c r="I343" i="13"/>
  <c r="K343" i="13"/>
  <c r="O343" i="13"/>
  <c r="Q343" i="13"/>
  <c r="V343" i="13"/>
  <c r="G348" i="13"/>
  <c r="M348" i="13" s="1"/>
  <c r="I348" i="13"/>
  <c r="K348" i="13"/>
  <c r="O348" i="13"/>
  <c r="Q348" i="13"/>
  <c r="V348" i="13"/>
  <c r="G350" i="13"/>
  <c r="I350" i="13"/>
  <c r="K350" i="13"/>
  <c r="M350" i="13"/>
  <c r="O350" i="13"/>
  <c r="Q350" i="13"/>
  <c r="V350" i="13"/>
  <c r="G354" i="13"/>
  <c r="I354" i="13"/>
  <c r="K354" i="13"/>
  <c r="M354" i="13"/>
  <c r="O354" i="13"/>
  <c r="Q354" i="13"/>
  <c r="V354" i="13"/>
  <c r="G359" i="13"/>
  <c r="M359" i="13" s="1"/>
  <c r="I359" i="13"/>
  <c r="K359" i="13"/>
  <c r="O359" i="13"/>
  <c r="Q359" i="13"/>
  <c r="V359" i="13"/>
  <c r="G362" i="13"/>
  <c r="I362" i="13"/>
  <c r="K362" i="13"/>
  <c r="M362" i="13"/>
  <c r="O362" i="13"/>
  <c r="Q362" i="13"/>
  <c r="V362" i="13"/>
  <c r="G365" i="13"/>
  <c r="I365" i="13"/>
  <c r="K365" i="13"/>
  <c r="M365" i="13"/>
  <c r="O365" i="13"/>
  <c r="Q365" i="13"/>
  <c r="V365" i="13"/>
  <c r="G367" i="13"/>
  <c r="I367" i="13"/>
  <c r="K367" i="13"/>
  <c r="M367" i="13"/>
  <c r="O367" i="13"/>
  <c r="Q367" i="13"/>
  <c r="V367" i="13"/>
  <c r="G374" i="13"/>
  <c r="M374" i="13" s="1"/>
  <c r="I374" i="13"/>
  <c r="K374" i="13"/>
  <c r="O374" i="13"/>
  <c r="Q374" i="13"/>
  <c r="V374" i="13"/>
  <c r="G378" i="13"/>
  <c r="I378" i="13"/>
  <c r="K378" i="13"/>
  <c r="M378" i="13"/>
  <c r="O378" i="13"/>
  <c r="Q378" i="13"/>
  <c r="V378" i="13"/>
  <c r="G394" i="13"/>
  <c r="I394" i="13"/>
  <c r="K394" i="13"/>
  <c r="M394" i="13"/>
  <c r="O394" i="13"/>
  <c r="Q394" i="13"/>
  <c r="V394" i="13"/>
  <c r="G396" i="13"/>
  <c r="I396" i="13"/>
  <c r="K396" i="13"/>
  <c r="M396" i="13"/>
  <c r="O396" i="13"/>
  <c r="Q396" i="13"/>
  <c r="V396" i="13"/>
  <c r="G397" i="13"/>
  <c r="M397" i="13" s="1"/>
  <c r="I397" i="13"/>
  <c r="K397" i="13"/>
  <c r="O397" i="13"/>
  <c r="Q397" i="13"/>
  <c r="V397" i="13"/>
  <c r="G399" i="13"/>
  <c r="I399" i="13"/>
  <c r="K399" i="13"/>
  <c r="M399" i="13"/>
  <c r="O399" i="13"/>
  <c r="Q399" i="13"/>
  <c r="V399" i="13"/>
  <c r="G400" i="13"/>
  <c r="I400" i="13"/>
  <c r="K400" i="13"/>
  <c r="M400" i="13"/>
  <c r="O400" i="13"/>
  <c r="Q400" i="13"/>
  <c r="V400" i="13"/>
  <c r="G401" i="13"/>
  <c r="I401" i="13"/>
  <c r="K401" i="13"/>
  <c r="M401" i="13"/>
  <c r="O401" i="13"/>
  <c r="Q401" i="13"/>
  <c r="V401" i="13"/>
  <c r="G402" i="13"/>
  <c r="O402" i="13"/>
  <c r="G403" i="13"/>
  <c r="M403" i="13" s="1"/>
  <c r="M402" i="13" s="1"/>
  <c r="I403" i="13"/>
  <c r="I402" i="13" s="1"/>
  <c r="K403" i="13"/>
  <c r="K402" i="13" s="1"/>
  <c r="O403" i="13"/>
  <c r="Q403" i="13"/>
  <c r="Q402" i="13" s="1"/>
  <c r="V403" i="13"/>
  <c r="V402" i="13" s="1"/>
  <c r="G406" i="13"/>
  <c r="G405" i="13" s="1"/>
  <c r="I406" i="13"/>
  <c r="I405" i="13" s="1"/>
  <c r="K406" i="13"/>
  <c r="M406" i="13"/>
  <c r="O406" i="13"/>
  <c r="O405" i="13" s="1"/>
  <c r="Q406" i="13"/>
  <c r="Q405" i="13" s="1"/>
  <c r="V406" i="13"/>
  <c r="G414" i="13"/>
  <c r="M414" i="13" s="1"/>
  <c r="I414" i="13"/>
  <c r="K414" i="13"/>
  <c r="O414" i="13"/>
  <c r="Q414" i="13"/>
  <c r="V414" i="13"/>
  <c r="G423" i="13"/>
  <c r="I423" i="13"/>
  <c r="K423" i="13"/>
  <c r="M423" i="13"/>
  <c r="O423" i="13"/>
  <c r="Q423" i="13"/>
  <c r="V423" i="13"/>
  <c r="G432" i="13"/>
  <c r="I432" i="13"/>
  <c r="K432" i="13"/>
  <c r="K405" i="13" s="1"/>
  <c r="M432" i="13"/>
  <c r="O432" i="13"/>
  <c r="Q432" i="13"/>
  <c r="V432" i="13"/>
  <c r="V405" i="13" s="1"/>
  <c r="G443" i="13"/>
  <c r="I443" i="13"/>
  <c r="K443" i="13"/>
  <c r="M443" i="13"/>
  <c r="O443" i="13"/>
  <c r="Q443" i="13"/>
  <c r="V443" i="13"/>
  <c r="G445" i="13"/>
  <c r="O445" i="13"/>
  <c r="G446" i="13"/>
  <c r="I446" i="13"/>
  <c r="I445" i="13" s="1"/>
  <c r="K446" i="13"/>
  <c r="K445" i="13" s="1"/>
  <c r="M446" i="13"/>
  <c r="M445" i="13" s="1"/>
  <c r="O446" i="13"/>
  <c r="Q446" i="13"/>
  <c r="Q445" i="13" s="1"/>
  <c r="V446" i="13"/>
  <c r="V445" i="13" s="1"/>
  <c r="G448" i="13"/>
  <c r="I448" i="13"/>
  <c r="K448" i="13"/>
  <c r="M448" i="13"/>
  <c r="O448" i="13"/>
  <c r="Q448" i="13"/>
  <c r="V448" i="13"/>
  <c r="G451" i="13"/>
  <c r="G450" i="13" s="1"/>
  <c r="I451" i="13"/>
  <c r="I450" i="13" s="1"/>
  <c r="K451" i="13"/>
  <c r="K450" i="13" s="1"/>
  <c r="O451" i="13"/>
  <c r="O450" i="13" s="1"/>
  <c r="Q451" i="13"/>
  <c r="Q450" i="13" s="1"/>
  <c r="V451" i="13"/>
  <c r="V450" i="13" s="1"/>
  <c r="G453" i="13"/>
  <c r="I453" i="13"/>
  <c r="K453" i="13"/>
  <c r="M453" i="13"/>
  <c r="O453" i="13"/>
  <c r="Q453" i="13"/>
  <c r="V453" i="13"/>
  <c r="G454" i="13"/>
  <c r="I454" i="13"/>
  <c r="K454" i="13"/>
  <c r="M454" i="13"/>
  <c r="O454" i="13"/>
  <c r="Q454" i="13"/>
  <c r="V454" i="13"/>
  <c r="G456" i="13"/>
  <c r="I456" i="13"/>
  <c r="K456" i="13"/>
  <c r="M456" i="13"/>
  <c r="O456" i="13"/>
  <c r="Q456" i="13"/>
  <c r="V456" i="13"/>
  <c r="G460" i="13"/>
  <c r="M460" i="13" s="1"/>
  <c r="I460" i="13"/>
  <c r="K460" i="13"/>
  <c r="O460" i="13"/>
  <c r="Q460" i="13"/>
  <c r="V460" i="13"/>
  <c r="G462" i="13"/>
  <c r="I462" i="13"/>
  <c r="K462" i="13"/>
  <c r="M462" i="13"/>
  <c r="O462" i="13"/>
  <c r="Q462" i="13"/>
  <c r="V462" i="13"/>
  <c r="G465" i="13"/>
  <c r="I465" i="13"/>
  <c r="K465" i="13"/>
  <c r="M465" i="13"/>
  <c r="O465" i="13"/>
  <c r="Q465" i="13"/>
  <c r="V465" i="13"/>
  <c r="G467" i="13"/>
  <c r="I467" i="13"/>
  <c r="K467" i="13"/>
  <c r="M467" i="13"/>
  <c r="O467" i="13"/>
  <c r="Q467" i="13"/>
  <c r="V467" i="13"/>
  <c r="G469" i="13"/>
  <c r="M469" i="13" s="1"/>
  <c r="I469" i="13"/>
  <c r="K469" i="13"/>
  <c r="O469" i="13"/>
  <c r="Q469" i="13"/>
  <c r="V469" i="13"/>
  <c r="G471" i="13"/>
  <c r="I471" i="13"/>
  <c r="K471" i="13"/>
  <c r="M471" i="13"/>
  <c r="O471" i="13"/>
  <c r="Q471" i="13"/>
  <c r="V471" i="13"/>
  <c r="G474" i="13"/>
  <c r="I474" i="13"/>
  <c r="K474" i="13"/>
  <c r="M474" i="13"/>
  <c r="O474" i="13"/>
  <c r="Q474" i="13"/>
  <c r="V474" i="13"/>
  <c r="G476" i="13"/>
  <c r="I476" i="13"/>
  <c r="K476" i="13"/>
  <c r="M476" i="13"/>
  <c r="O476" i="13"/>
  <c r="Q476" i="13"/>
  <c r="V476" i="13"/>
  <c r="G478" i="13"/>
  <c r="M478" i="13" s="1"/>
  <c r="I478" i="13"/>
  <c r="K478" i="13"/>
  <c r="O478" i="13"/>
  <c r="Q478" i="13"/>
  <c r="V478" i="13"/>
  <c r="G480" i="13"/>
  <c r="I480" i="13"/>
  <c r="K480" i="13"/>
  <c r="M480" i="13"/>
  <c r="O480" i="13"/>
  <c r="Q480" i="13"/>
  <c r="V480" i="13"/>
  <c r="G482" i="13"/>
  <c r="I482" i="13"/>
  <c r="K482" i="13"/>
  <c r="M482" i="13"/>
  <c r="O482" i="13"/>
  <c r="Q482" i="13"/>
  <c r="V482" i="13"/>
  <c r="G483" i="13"/>
  <c r="I483" i="13"/>
  <c r="K483" i="13"/>
  <c r="M483" i="13"/>
  <c r="O483" i="13"/>
  <c r="Q483" i="13"/>
  <c r="V483" i="13"/>
  <c r="G484" i="13"/>
  <c r="M484" i="13" s="1"/>
  <c r="I484" i="13"/>
  <c r="K484" i="13"/>
  <c r="O484" i="13"/>
  <c r="Q484" i="13"/>
  <c r="V484" i="13"/>
  <c r="G486" i="13"/>
  <c r="I486" i="13"/>
  <c r="K486" i="13"/>
  <c r="M486" i="13"/>
  <c r="O486" i="13"/>
  <c r="Q486" i="13"/>
  <c r="V486" i="13"/>
  <c r="G487" i="13"/>
  <c r="I487" i="13"/>
  <c r="K487" i="13"/>
  <c r="M487" i="13"/>
  <c r="O487" i="13"/>
  <c r="Q487" i="13"/>
  <c r="V487" i="13"/>
  <c r="G488" i="13"/>
  <c r="I488" i="13"/>
  <c r="K488" i="13"/>
  <c r="M488" i="13"/>
  <c r="O488" i="13"/>
  <c r="Q488" i="13"/>
  <c r="V488" i="13"/>
  <c r="G490" i="13"/>
  <c r="M490" i="13" s="1"/>
  <c r="I490" i="13"/>
  <c r="I489" i="13" s="1"/>
  <c r="K490" i="13"/>
  <c r="K489" i="13" s="1"/>
  <c r="O490" i="13"/>
  <c r="Q490" i="13"/>
  <c r="Q489" i="13" s="1"/>
  <c r="V490" i="13"/>
  <c r="V489" i="13" s="1"/>
  <c r="G492" i="13"/>
  <c r="I492" i="13"/>
  <c r="K492" i="13"/>
  <c r="M492" i="13"/>
  <c r="O492" i="13"/>
  <c r="Q492" i="13"/>
  <c r="V492" i="13"/>
  <c r="G495" i="13"/>
  <c r="I495" i="13"/>
  <c r="K495" i="13"/>
  <c r="M495" i="13"/>
  <c r="O495" i="13"/>
  <c r="Q495" i="13"/>
  <c r="V495" i="13"/>
  <c r="G498" i="13"/>
  <c r="M498" i="13" s="1"/>
  <c r="I498" i="13"/>
  <c r="K498" i="13"/>
  <c r="O498" i="13"/>
  <c r="O489" i="13" s="1"/>
  <c r="Q498" i="13"/>
  <c r="V498" i="13"/>
  <c r="G501" i="13"/>
  <c r="M501" i="13" s="1"/>
  <c r="I501" i="13"/>
  <c r="K501" i="13"/>
  <c r="O501" i="13"/>
  <c r="Q501" i="13"/>
  <c r="V501" i="13"/>
  <c r="G502" i="13"/>
  <c r="I502" i="13"/>
  <c r="K502" i="13"/>
  <c r="M502" i="13"/>
  <c r="O502" i="13"/>
  <c r="Q502" i="13"/>
  <c r="V502" i="13"/>
  <c r="G504" i="13"/>
  <c r="I504" i="13"/>
  <c r="K504" i="13"/>
  <c r="M504" i="13"/>
  <c r="O504" i="13"/>
  <c r="Q504" i="13"/>
  <c r="V504" i="13"/>
  <c r="G506" i="13"/>
  <c r="M506" i="13" s="1"/>
  <c r="I506" i="13"/>
  <c r="K506" i="13"/>
  <c r="O506" i="13"/>
  <c r="Q506" i="13"/>
  <c r="V506" i="13"/>
  <c r="G508" i="13"/>
  <c r="I508" i="13"/>
  <c r="K508" i="13"/>
  <c r="M508" i="13"/>
  <c r="O508" i="13"/>
  <c r="Q508" i="13"/>
  <c r="V508" i="13"/>
  <c r="G509" i="13"/>
  <c r="I509" i="13"/>
  <c r="K509" i="13"/>
  <c r="M509" i="13"/>
  <c r="O509" i="13"/>
  <c r="Q509" i="13"/>
  <c r="V509" i="13"/>
  <c r="G511" i="13"/>
  <c r="I511" i="13"/>
  <c r="K511" i="13"/>
  <c r="M511" i="13"/>
  <c r="O511" i="13"/>
  <c r="Q511" i="13"/>
  <c r="V511" i="13"/>
  <c r="G512" i="13"/>
  <c r="M512" i="13" s="1"/>
  <c r="I512" i="13"/>
  <c r="K512" i="13"/>
  <c r="O512" i="13"/>
  <c r="Q512" i="13"/>
  <c r="V512" i="13"/>
  <c r="G514" i="13"/>
  <c r="G513" i="13" s="1"/>
  <c r="I514" i="13"/>
  <c r="K514" i="13"/>
  <c r="K513" i="13" s="1"/>
  <c r="M514" i="13"/>
  <c r="M513" i="13" s="1"/>
  <c r="O514" i="13"/>
  <c r="O513" i="13" s="1"/>
  <c r="Q514" i="13"/>
  <c r="V514" i="13"/>
  <c r="V513" i="13" s="1"/>
  <c r="G518" i="13"/>
  <c r="I518" i="13"/>
  <c r="K518" i="13"/>
  <c r="M518" i="13"/>
  <c r="O518" i="13"/>
  <c r="Q518" i="13"/>
  <c r="V518" i="13"/>
  <c r="G520" i="13"/>
  <c r="M520" i="13" s="1"/>
  <c r="I520" i="13"/>
  <c r="K520" i="13"/>
  <c r="O520" i="13"/>
  <c r="Q520" i="13"/>
  <c r="V520" i="13"/>
  <c r="G522" i="13"/>
  <c r="M522" i="13" s="1"/>
  <c r="I522" i="13"/>
  <c r="I513" i="13" s="1"/>
  <c r="K522" i="13"/>
  <c r="O522" i="13"/>
  <c r="Q522" i="13"/>
  <c r="Q513" i="13" s="1"/>
  <c r="V522" i="13"/>
  <c r="G524" i="13"/>
  <c r="I524" i="13"/>
  <c r="K524" i="13"/>
  <c r="M524" i="13"/>
  <c r="O524" i="13"/>
  <c r="Q524" i="13"/>
  <c r="V524" i="13"/>
  <c r="G526" i="13"/>
  <c r="I526" i="13"/>
  <c r="K526" i="13"/>
  <c r="M526" i="13"/>
  <c r="O526" i="13"/>
  <c r="Q526" i="13"/>
  <c r="V526" i="13"/>
  <c r="G528" i="13"/>
  <c r="M528" i="13" s="1"/>
  <c r="I528" i="13"/>
  <c r="K528" i="13"/>
  <c r="O528" i="13"/>
  <c r="Q528" i="13"/>
  <c r="V528" i="13"/>
  <c r="I530" i="13"/>
  <c r="Q530" i="13"/>
  <c r="G531" i="13"/>
  <c r="I531" i="13"/>
  <c r="K531" i="13"/>
  <c r="K530" i="13" s="1"/>
  <c r="M531" i="13"/>
  <c r="M530" i="13" s="1"/>
  <c r="O531" i="13"/>
  <c r="Q531" i="13"/>
  <c r="V531" i="13"/>
  <c r="V530" i="13" s="1"/>
  <c r="G548" i="13"/>
  <c r="G530" i="13" s="1"/>
  <c r="I548" i="13"/>
  <c r="K548" i="13"/>
  <c r="M548" i="13"/>
  <c r="O548" i="13"/>
  <c r="O530" i="13" s="1"/>
  <c r="Q548" i="13"/>
  <c r="V548" i="13"/>
  <c r="G569" i="13"/>
  <c r="M569" i="13" s="1"/>
  <c r="I569" i="13"/>
  <c r="K569" i="13"/>
  <c r="O569" i="13"/>
  <c r="Q569" i="13"/>
  <c r="V569" i="13"/>
  <c r="G571" i="13"/>
  <c r="I571" i="13"/>
  <c r="K571" i="13"/>
  <c r="K570" i="13" s="1"/>
  <c r="M571" i="13"/>
  <c r="O571" i="13"/>
  <c r="Q571" i="13"/>
  <c r="V571" i="13"/>
  <c r="V570" i="13" s="1"/>
  <c r="G575" i="13"/>
  <c r="G570" i="13" s="1"/>
  <c r="I575" i="13"/>
  <c r="K575" i="13"/>
  <c r="M575" i="13"/>
  <c r="O575" i="13"/>
  <c r="O570" i="13" s="1"/>
  <c r="Q575" i="13"/>
  <c r="V575" i="13"/>
  <c r="G577" i="13"/>
  <c r="AF581" i="13" s="1"/>
  <c r="I577" i="13"/>
  <c r="K577" i="13"/>
  <c r="O577" i="13"/>
  <c r="Q577" i="13"/>
  <c r="V577" i="13"/>
  <c r="G578" i="13"/>
  <c r="M578" i="13" s="1"/>
  <c r="I578" i="13"/>
  <c r="I570" i="13" s="1"/>
  <c r="K578" i="13"/>
  <c r="O578" i="13"/>
  <c r="Q578" i="13"/>
  <c r="Q570" i="13" s="1"/>
  <c r="V578" i="13"/>
  <c r="G579" i="13"/>
  <c r="I579" i="13"/>
  <c r="K579" i="13"/>
  <c r="M579" i="13"/>
  <c r="O579" i="13"/>
  <c r="Q579" i="13"/>
  <c r="V579" i="13"/>
  <c r="AE581" i="13"/>
  <c r="G41" i="12"/>
  <c r="BA37" i="12"/>
  <c r="BA33" i="12"/>
  <c r="BA26" i="12"/>
  <c r="BA24" i="12"/>
  <c r="BA18" i="12"/>
  <c r="BA14" i="12"/>
  <c r="BA12" i="12"/>
  <c r="BA10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6" i="12"/>
  <c r="G15" i="12" s="1"/>
  <c r="I16" i="12"/>
  <c r="I15" i="12" s="1"/>
  <c r="K16" i="12"/>
  <c r="K15" i="12" s="1"/>
  <c r="O16" i="12"/>
  <c r="O15" i="12" s="1"/>
  <c r="Q16" i="12"/>
  <c r="Q15" i="12" s="1"/>
  <c r="V16" i="12"/>
  <c r="V15" i="12" s="1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G36" i="12"/>
  <c r="I36" i="12"/>
  <c r="K36" i="12"/>
  <c r="M36" i="12"/>
  <c r="O36" i="12"/>
  <c r="Q36" i="12"/>
  <c r="V36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AE41" i="12"/>
  <c r="AF41" i="12"/>
  <c r="I20" i="1"/>
  <c r="I19" i="1"/>
  <c r="I18" i="1"/>
  <c r="I17" i="1"/>
  <c r="I16" i="1"/>
  <c r="I132" i="1"/>
  <c r="J131" i="1" s="1"/>
  <c r="G66" i="1"/>
  <c r="G25" i="1" s="1"/>
  <c r="A25" i="1" s="1"/>
  <c r="A26" i="1" s="1"/>
  <c r="G2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J110" i="1" l="1"/>
  <c r="J80" i="1"/>
  <c r="J86" i="1"/>
  <c r="J94" i="1"/>
  <c r="J102" i="1"/>
  <c r="J118" i="1"/>
  <c r="J81" i="1"/>
  <c r="J100" i="1"/>
  <c r="J75" i="1"/>
  <c r="J90" i="1"/>
  <c r="J114" i="1"/>
  <c r="J126" i="1"/>
  <c r="J92" i="1"/>
  <c r="J108" i="1"/>
  <c r="J116" i="1"/>
  <c r="J84" i="1"/>
  <c r="J98" i="1"/>
  <c r="J106" i="1"/>
  <c r="J76" i="1"/>
  <c r="J88" i="1"/>
  <c r="J96" i="1"/>
  <c r="J104" i="1"/>
  <c r="J112" i="1"/>
  <c r="J120" i="1"/>
  <c r="J73" i="1"/>
  <c r="J82" i="1"/>
  <c r="J87" i="1"/>
  <c r="J91" i="1"/>
  <c r="J95" i="1"/>
  <c r="J99" i="1"/>
  <c r="J103" i="1"/>
  <c r="J107" i="1"/>
  <c r="J113" i="1"/>
  <c r="J74" i="1"/>
  <c r="J79" i="1"/>
  <c r="J83" i="1"/>
  <c r="J78" i="1"/>
  <c r="J85" i="1"/>
  <c r="J89" i="1"/>
  <c r="J93" i="1"/>
  <c r="J97" i="1"/>
  <c r="J101" i="1"/>
  <c r="J105" i="1"/>
  <c r="J109" i="1"/>
  <c r="J111" i="1"/>
  <c r="J115" i="1"/>
  <c r="J117" i="1"/>
  <c r="J119" i="1"/>
  <c r="J121" i="1"/>
  <c r="J124" i="1"/>
  <c r="J130" i="1"/>
  <c r="J77" i="1"/>
  <c r="J122" i="1"/>
  <c r="J128" i="1"/>
  <c r="G28" i="1"/>
  <c r="G23" i="1"/>
  <c r="H39" i="1"/>
  <c r="I39" i="1" s="1"/>
  <c r="I66" i="1" s="1"/>
  <c r="J65" i="1" s="1"/>
  <c r="M62" i="28"/>
  <c r="M55" i="28" s="1"/>
  <c r="M15" i="28"/>
  <c r="M8" i="28" s="1"/>
  <c r="M43" i="27"/>
  <c r="M33" i="27" s="1"/>
  <c r="M15" i="27"/>
  <c r="M8" i="27" s="1"/>
  <c r="M8" i="26"/>
  <c r="M148" i="26"/>
  <c r="M141" i="26" s="1"/>
  <c r="M131" i="26"/>
  <c r="M130" i="26" s="1"/>
  <c r="M124" i="26"/>
  <c r="M108" i="26"/>
  <c r="M101" i="26" s="1"/>
  <c r="M75" i="26"/>
  <c r="M68" i="26" s="1"/>
  <c r="M50" i="26"/>
  <c r="M49" i="26" s="1"/>
  <c r="M17" i="26"/>
  <c r="M8" i="25"/>
  <c r="M111" i="25"/>
  <c r="M66" i="25"/>
  <c r="G111" i="25"/>
  <c r="G62" i="25"/>
  <c r="G8" i="25"/>
  <c r="M81" i="25"/>
  <c r="M74" i="25" s="1"/>
  <c r="M72" i="25"/>
  <c r="M8" i="24"/>
  <c r="M418" i="24"/>
  <c r="G316" i="24"/>
  <c r="G418" i="24"/>
  <c r="G278" i="24"/>
  <c r="G8" i="24"/>
  <c r="M8" i="23"/>
  <c r="M1633" i="23"/>
  <c r="M1229" i="23"/>
  <c r="M1490" i="23"/>
  <c r="G1633" i="23"/>
  <c r="M1533" i="23"/>
  <c r="M1532" i="23" s="1"/>
  <c r="G1490" i="23"/>
  <c r="G1229" i="23"/>
  <c r="G8" i="23"/>
  <c r="M1123" i="23"/>
  <c r="M1119" i="23" s="1"/>
  <c r="M407" i="22"/>
  <c r="M346" i="22"/>
  <c r="M8" i="22"/>
  <c r="G346" i="22"/>
  <c r="G8" i="22"/>
  <c r="M395" i="22"/>
  <c r="M394" i="22" s="1"/>
  <c r="G95" i="21"/>
  <c r="G8" i="21"/>
  <c r="M147" i="21"/>
  <c r="M120" i="21" s="1"/>
  <c r="M110" i="21"/>
  <c r="M95" i="21" s="1"/>
  <c r="M44" i="21"/>
  <c r="M43" i="21" s="1"/>
  <c r="M8" i="20"/>
  <c r="M216" i="20"/>
  <c r="M215" i="20" s="1"/>
  <c r="M192" i="20"/>
  <c r="M184" i="20" s="1"/>
  <c r="M148" i="20"/>
  <c r="M147" i="20" s="1"/>
  <c r="M123" i="20"/>
  <c r="M113" i="20" s="1"/>
  <c r="M96" i="20"/>
  <c r="M95" i="20" s="1"/>
  <c r="M32" i="20"/>
  <c r="M30" i="19"/>
  <c r="M35" i="19"/>
  <c r="M86" i="19"/>
  <c r="M70" i="19"/>
  <c r="M66" i="19" s="1"/>
  <c r="M54" i="19"/>
  <c r="M50" i="19" s="1"/>
  <c r="G35" i="19"/>
  <c r="M34" i="19"/>
  <c r="M21" i="19"/>
  <c r="M19" i="19" s="1"/>
  <c r="M12" i="19"/>
  <c r="M8" i="19" s="1"/>
  <c r="M82" i="18"/>
  <c r="M11" i="18"/>
  <c r="G82" i="18"/>
  <c r="G11" i="18"/>
  <c r="M93" i="18"/>
  <c r="M89" i="18" s="1"/>
  <c r="M27" i="18"/>
  <c r="M26" i="18" s="1"/>
  <c r="M181" i="17"/>
  <c r="M215" i="17"/>
  <c r="M214" i="17" s="1"/>
  <c r="M15" i="17"/>
  <c r="M8" i="17" s="1"/>
  <c r="G181" i="17"/>
  <c r="M45" i="16"/>
  <c r="M87" i="16"/>
  <c r="M8" i="16"/>
  <c r="M214" i="16"/>
  <c r="G87" i="16"/>
  <c r="G214" i="16"/>
  <c r="G45" i="16"/>
  <c r="G8" i="16"/>
  <c r="M233" i="16"/>
  <c r="M228" i="16" s="1"/>
  <c r="M2282" i="15"/>
  <c r="M1908" i="15"/>
  <c r="M1820" i="15"/>
  <c r="M1734" i="15"/>
  <c r="M1685" i="15"/>
  <c r="K1656" i="15"/>
  <c r="M1555" i="15"/>
  <c r="G1490" i="15"/>
  <c r="M1491" i="15"/>
  <c r="M1490" i="15" s="1"/>
  <c r="G1483" i="15"/>
  <c r="M1484" i="15"/>
  <c r="M1483" i="15" s="1"/>
  <c r="M1132" i="15"/>
  <c r="M176" i="15"/>
  <c r="M2142" i="15"/>
  <c r="M2141" i="15" s="1"/>
  <c r="V1656" i="15"/>
  <c r="I1656" i="15"/>
  <c r="O1555" i="15"/>
  <c r="Q1490" i="15"/>
  <c r="I1490" i="15"/>
  <c r="O1490" i="15"/>
  <c r="I1362" i="15"/>
  <c r="M68" i="15"/>
  <c r="G1884" i="15"/>
  <c r="M584" i="15"/>
  <c r="M1903" i="15"/>
  <c r="M1884" i="15" s="1"/>
  <c r="K1685" i="15"/>
  <c r="Q1656" i="15"/>
  <c r="M1656" i="15"/>
  <c r="K1555" i="15"/>
  <c r="K1490" i="15"/>
  <c r="K1483" i="15"/>
  <c r="G1373" i="15"/>
  <c r="M1398" i="15"/>
  <c r="M1373" i="15"/>
  <c r="Q1362" i="15"/>
  <c r="M1362" i="15"/>
  <c r="M75" i="15"/>
  <c r="O1685" i="15"/>
  <c r="G1685" i="15"/>
  <c r="V1685" i="15"/>
  <c r="V1555" i="15"/>
  <c r="V1490" i="15"/>
  <c r="G1362" i="15"/>
  <c r="M1369" i="15"/>
  <c r="G1555" i="15"/>
  <c r="M1145" i="15"/>
  <c r="M1129" i="15"/>
  <c r="M1096" i="15" s="1"/>
  <c r="M1066" i="15"/>
  <c r="M1065" i="15" s="1"/>
  <c r="G1050" i="15"/>
  <c r="M938" i="15"/>
  <c r="M927" i="15" s="1"/>
  <c r="G584" i="15"/>
  <c r="M394" i="15"/>
  <c r="M257" i="15" s="1"/>
  <c r="M242" i="15"/>
  <c r="M232" i="15" s="1"/>
  <c r="M73" i="15"/>
  <c r="M24" i="15"/>
  <c r="M8" i="15" s="1"/>
  <c r="M66" i="14"/>
  <c r="M64" i="14" s="1"/>
  <c r="M12" i="14"/>
  <c r="M8" i="14" s="1"/>
  <c r="AF71" i="14"/>
  <c r="M287" i="13"/>
  <c r="M72" i="13"/>
  <c r="M405" i="13"/>
  <c r="M489" i="13"/>
  <c r="M266" i="13"/>
  <c r="M182" i="13"/>
  <c r="G489" i="13"/>
  <c r="G266" i="13"/>
  <c r="G246" i="13"/>
  <c r="M202" i="13"/>
  <c r="M66" i="13"/>
  <c r="M45" i="13" s="1"/>
  <c r="M27" i="13"/>
  <c r="M26" i="13" s="1"/>
  <c r="M16" i="13"/>
  <c r="M8" i="13" s="1"/>
  <c r="M577" i="13"/>
  <c r="M570" i="13" s="1"/>
  <c r="M451" i="13"/>
  <c r="M450" i="13" s="1"/>
  <c r="M16" i="12"/>
  <c r="M15" i="12" s="1"/>
  <c r="M9" i="12"/>
  <c r="M8" i="12" s="1"/>
  <c r="J123" i="1"/>
  <c r="J125" i="1"/>
  <c r="J127" i="1"/>
  <c r="J129" i="1"/>
  <c r="H66" i="1"/>
  <c r="I21" i="1"/>
  <c r="J28" i="1"/>
  <c r="J26" i="1"/>
  <c r="G38" i="1"/>
  <c r="F38" i="1"/>
  <c r="H32" i="1"/>
  <c r="J23" i="1"/>
  <c r="J24" i="1"/>
  <c r="J25" i="1"/>
  <c r="J27" i="1"/>
  <c r="E24" i="1"/>
  <c r="E26" i="1"/>
  <c r="J132" i="1" l="1"/>
  <c r="J60" i="1"/>
  <c r="J47" i="1"/>
  <c r="J63" i="1"/>
  <c r="J46" i="1"/>
  <c r="J62" i="1"/>
  <c r="J53" i="1"/>
  <c r="J40" i="1"/>
  <c r="J64" i="1"/>
  <c r="J51" i="1"/>
  <c r="J44" i="1"/>
  <c r="J50" i="1"/>
  <c r="J41" i="1"/>
  <c r="J57" i="1"/>
  <c r="J48" i="1"/>
  <c r="J39" i="1"/>
  <c r="J66" i="1" s="1"/>
  <c r="J55" i="1"/>
  <c r="J52" i="1"/>
  <c r="J54" i="1"/>
  <c r="J45" i="1"/>
  <c r="J61" i="1"/>
  <c r="A23" i="1"/>
  <c r="A24" i="1" s="1"/>
  <c r="G24" i="1" s="1"/>
  <c r="A27" i="1" s="1"/>
  <c r="A29" i="1" s="1"/>
  <c r="G29" i="1" s="1"/>
  <c r="G27" i="1" s="1"/>
  <c r="J56" i="1"/>
  <c r="J43" i="1"/>
  <c r="J59" i="1"/>
  <c r="J42" i="1"/>
  <c r="J58" i="1"/>
  <c r="J4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<sst xmlns="http://schemas.openxmlformats.org/spreadsheetml/2006/main" count="21857" uniqueCount="4548">
  <si>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</si>
  <si>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</si>
  <si>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</si>
  <si>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</si>
  <si>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</si>
  <si>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</si>
  <si>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</si>
  <si>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</si>
  <si>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</si>
  <si>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</si>
  <si>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</si>
  <si>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</si>
  <si>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</si>
  <si>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</si>
  <si>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</si>
  <si>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</si>
  <si>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</si>
  <si>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</si>
  <si>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</si>
  <si>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</si>
  <si>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</si>
  <si>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</si>
  <si>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</si>
  <si>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</si>
  <si>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</si>
  <si>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</si>
  <si>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</si>
  <si>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</si>
  <si>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</si>
  <si>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</si>
  <si>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</si>
  <si>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</si>
  <si>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</si>
  <si>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</si>
  <si>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</si>
  <si>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</si>
  <si>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</si>
  <si>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</si>
  <si>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</si>
  <si>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</si>
  <si>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</si>
  <si>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</si>
  <si>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</si>
  <si>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307</t>
  </si>
  <si>
    <t>SŠ zemědělská Chrudim – rekonstrukce školního statku – II. etapa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</si>
  <si>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</si>
  <si>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</si>
  <si>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</si>
  <si>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</si>
  <si>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</si>
  <si>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</si>
  <si>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Sinc s.r.o.</t>
  </si>
  <si>
    <t>Na Spravedlnosti 1533</t>
  </si>
  <si>
    <t>Pardubice - Zelené Předměstí</t>
  </si>
  <si>
    <t>28814878</t>
  </si>
  <si>
    <t>Stavba</t>
  </si>
  <si>
    <t>01</t>
  </si>
  <si>
    <t>Ostatní a vedlejší náklady</t>
  </si>
  <si>
    <t>1</t>
  </si>
  <si>
    <t>SO-01 Kravín K-174</t>
  </si>
  <si>
    <t>Kravín K-174 Stavební část</t>
  </si>
  <si>
    <t>D 3.4.1</t>
  </si>
  <si>
    <t>Elektroinstalace</t>
  </si>
  <si>
    <t>2</t>
  </si>
  <si>
    <t>SO-02 Kruhová dojírna DZKD</t>
  </si>
  <si>
    <t>Kruhová dojírna DZKD-stavební část</t>
  </si>
  <si>
    <t>2.4.1</t>
  </si>
  <si>
    <t>Zdravotechnika vnitřní</t>
  </si>
  <si>
    <t>2.4.2</t>
  </si>
  <si>
    <t>2.4.3</t>
  </si>
  <si>
    <t>VZT zařízení č.1 a č.2</t>
  </si>
  <si>
    <t>2.4.4</t>
  </si>
  <si>
    <t>Topení</t>
  </si>
  <si>
    <t>3</t>
  </si>
  <si>
    <t>SO-03 Areálové komunikace</t>
  </si>
  <si>
    <t>Areálové komunikace</t>
  </si>
  <si>
    <t>Areálové komunikace-opravy po kanalizaci</t>
  </si>
  <si>
    <t>4</t>
  </si>
  <si>
    <t>SO-04 Kanalizace</t>
  </si>
  <si>
    <t>Kanalizace vnější-mimo areál</t>
  </si>
  <si>
    <t>4a</t>
  </si>
  <si>
    <t>SO-04 Kanalizace areálová  - uznatelné náklady</t>
  </si>
  <si>
    <t>Kanalizace areálová  - uznatelné náklady</t>
  </si>
  <si>
    <t>4b</t>
  </si>
  <si>
    <t xml:space="preserve">SO-04 Kanalizace areálová  - neuznatelné náklady </t>
  </si>
  <si>
    <t xml:space="preserve">Kanalizace areálová  - neuznatelné náklady </t>
  </si>
  <si>
    <t>Rekonstrukce vodovodu-neuznatelné náklady</t>
  </si>
  <si>
    <t>5</t>
  </si>
  <si>
    <t>SO-05 Sadové úpravy</t>
  </si>
  <si>
    <t>Sadové úpravy</t>
  </si>
  <si>
    <t>6</t>
  </si>
  <si>
    <t>SO-06 Strukturovaná kabeláž</t>
  </si>
  <si>
    <t>Strukturovaná kabeláž-areál školy</t>
  </si>
  <si>
    <t>Strukturovaná kabeláž-školní statek</t>
  </si>
  <si>
    <t>Celkem za stavbu</t>
  </si>
  <si>
    <t>CZK</t>
  </si>
  <si>
    <t>Rekapitulace dílů</t>
  </si>
  <si>
    <t>Typ dílu</t>
  </si>
  <si>
    <t>Zemní práce</t>
  </si>
  <si>
    <t>181</t>
  </si>
  <si>
    <t>181c</t>
  </si>
  <si>
    <t>ZALOŽENÍ ŠTĚRKOVÉHO ZÁHONU</t>
  </si>
  <si>
    <t>181d</t>
  </si>
  <si>
    <t>VÝSADBA KEŘŮ, TRVALEK, TRAV A CIBULOVIN</t>
  </si>
  <si>
    <t>181e</t>
  </si>
  <si>
    <t>VÝSADBA VZROSTLÝCH STROMŮ</t>
  </si>
  <si>
    <t>Základy a zvláštní zakládání</t>
  </si>
  <si>
    <t>31</t>
  </si>
  <si>
    <t>Zdi podpěrné a volné</t>
  </si>
  <si>
    <t>342</t>
  </si>
  <si>
    <t>sádrokartonové konstrukce</t>
  </si>
  <si>
    <t>45</t>
  </si>
  <si>
    <t>Podkladní a vedlejší konstrukce</t>
  </si>
  <si>
    <t>Komunikace</t>
  </si>
  <si>
    <t>59</t>
  </si>
  <si>
    <t>Dlažby a předlažby komunikací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</si>
  <si>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</si>
  <si>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</si>
  <si>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</si>
  <si>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</si>
  <si>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</si>
  <si>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</si>
  <si>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</si>
  <si>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</si>
  <si>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</si>
  <si>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</si>
  <si>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80</t>
  </si>
  <si>
    <t>Odvodnění</t>
  </si>
  <si>
    <t>89</t>
  </si>
  <si>
    <t>Ostatní konstrukce na trubním vedení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</si>
  <si>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</si>
  <si>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</si>
  <si>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</si>
  <si>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</si>
  <si>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</si>
  <si>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</si>
  <si>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</si>
  <si>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</si>
  <si>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955</t>
  </si>
  <si>
    <t>Mobiliář</t>
  </si>
  <si>
    <t>96</t>
  </si>
  <si>
    <t>Bourání konstrukcí</t>
  </si>
  <si>
    <t>99</t>
  </si>
  <si>
    <t>Přesun hmot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</si>
  <si>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</si>
  <si>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</si>
  <si>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</si>
  <si>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</si>
  <si>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</si>
  <si>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</si>
  <si>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</si>
  <si>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</si>
  <si>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</si>
  <si>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</si>
  <si>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</si>
  <si>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</si>
  <si>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</si>
  <si>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728.1</t>
  </si>
  <si>
    <t>Zařízení č.1-větrání učeben a sálu</t>
  </si>
  <si>
    <t>728.2</t>
  </si>
  <si>
    <t>Zařízení č.2-ostatní zařízení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</si>
  <si>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</si>
  <si>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</si>
  <si>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</si>
  <si>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</si>
  <si>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</si>
  <si>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</si>
  <si>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</si>
  <si>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</si>
  <si>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</si>
  <si>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</si>
  <si>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7351</t>
  </si>
  <si>
    <t>Topná zkouška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</si>
  <si>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</si>
  <si>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</si>
  <si>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</si>
  <si>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</si>
  <si>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</si>
  <si>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</si>
  <si>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</si>
  <si>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</si>
  <si>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</si>
  <si>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</si>
  <si>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</si>
  <si>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</si>
  <si>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</si>
  <si>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</si>
  <si>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</si>
  <si>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</si>
  <si>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</si>
  <si>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</si>
  <si>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</si>
  <si>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</si>
  <si>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</si>
  <si>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</si>
  <si>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</si>
  <si>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</si>
  <si>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</si>
  <si>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</si>
  <si>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M22</t>
  </si>
  <si>
    <t>Montáž sdělovací a zabezp. techniky</t>
  </si>
  <si>
    <t>Montáže sdělovacích, signalizačních a zabezpečovacích zařízení</t>
  </si>
  <si>
    <t>M242</t>
  </si>
  <si>
    <t>Klimatizace servrovny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</si>
  <si>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</si>
  <si>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</si>
  <si>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</si>
  <si>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</si>
  <si>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</si>
  <si>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</si>
  <si>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</si>
  <si>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</si>
  <si>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</si>
  <si>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</si>
  <si>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</si>
  <si>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</si>
  <si>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</si>
  <si>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</si>
  <si>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</si>
  <si>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</si>
  <si>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</si>
  <si>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</si>
  <si>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</si>
  <si>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</si>
  <si>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</si>
  <si>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</si>
  <si>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</si>
  <si>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</si>
  <si>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</si>
  <si>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</si>
  <si>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</si>
  <si>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</si>
  <si>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</si>
  <si>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</si>
  <si>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</si>
  <si>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</si>
  <si>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</si>
  <si>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</si>
  <si>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</si>
  <si>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17/I</t>
  </si>
  <si>
    <t>Indiv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</si>
  <si>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</si>
  <si>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</si>
  <si>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</si>
  <si>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</si>
  <si>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</si>
  <si>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</si>
  <si>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</si>
  <si>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</si>
  <si>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</si>
  <si>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0052950T</t>
  </si>
  <si>
    <t>Vypracování průkazu energetické náročnosti po realizaci</t>
  </si>
  <si>
    <t>kus</t>
  </si>
  <si>
    <t>Vlastní</t>
  </si>
  <si>
    <t>K16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</si>
  <si>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</si>
  <si>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</si>
  <si>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</si>
  <si>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</si>
  <si>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</si>
  <si>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</si>
  <si>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</si>
  <si>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</si>
  <si>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kalk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</si>
  <si>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</si>
  <si>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</si>
  <si>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</si>
  <si>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</si>
  <si>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</si>
  <si>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</si>
  <si>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</si>
  <si>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005281010R</t>
  </si>
  <si>
    <t>Propagace</t>
  </si>
  <si>
    <t>Náklady spojené s publicitou, dočasný billboard o rozměrech 5,1 x 2,4 m, provedení dle podmínek dotačního programu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</si>
  <si>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</si>
  <si>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</si>
  <si>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</si>
  <si>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</si>
  <si>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</si>
  <si>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</si>
  <si>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</si>
  <si>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</si>
  <si>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</si>
  <si>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0053021T</t>
  </si>
  <si>
    <t>Práce geologa</t>
  </si>
  <si>
    <t xml:space="preserve">ks    </t>
  </si>
  <si>
    <t>Posouzení únosnosti a připravenosti pláně, dohled nad prováděním spodních vrstev komunikací a násypů, laboratorní zkoušky zeminy do násypů, stanovení technologického postupu úpravy pláně a násypů</t>
  </si>
  <si>
    <t>0053062T</t>
  </si>
  <si>
    <t>Rozbor pitné vody po dokončení vodovodní přípojky</t>
  </si>
  <si>
    <t>ks</t>
  </si>
  <si>
    <t>00531T</t>
  </si>
  <si>
    <t>D+M pamětní deska -odolný materiál dle obchodních podmínek 30x40cm</t>
  </si>
  <si>
    <t>SUM</t>
  </si>
  <si>
    <t>Geodetické zaměření rohů stavby, stabilizace bodů a sestavení laviček.</t>
  </si>
  <si>
    <t>END</t>
  </si>
  <si>
    <t>Položkový soupis prací a dodávek</t>
  </si>
  <si>
    <t>139711101RT3</t>
  </si>
  <si>
    <t>Vykopávka v uzavřených prostorách v hornině 3</t>
  </si>
  <si>
    <t>m3</t>
  </si>
  <si>
    <t>800-1</t>
  </si>
  <si>
    <t>RTS 16/ II</t>
  </si>
  <si>
    <t>POL1_1</t>
  </si>
  <si>
    <t>s naložením výkopku na dopravní prostředek</t>
  </si>
  <si>
    <t>SPI</t>
  </si>
  <si>
    <t>v.č. D 3.1.8 ,D 3.1.10 : 22,58*0,6*0,78</t>
  </si>
  <si>
    <t>VV</t>
  </si>
  <si>
    <t>14,09*0,6*0,78*4</t>
  </si>
  <si>
    <t>162701103R00</t>
  </si>
  <si>
    <t>Vodorovné přemístění výkopku z horniny 1 až 4, na vzdálenost přes 7 000  do 8 000 m</t>
  </si>
  <si>
    <t>po suchu, bez ohledu na druh dopravního prostředku, bez naložení výkopku, avšak se složením bez rozhrnutí,</t>
  </si>
  <si>
    <t>171201201R00</t>
  </si>
  <si>
    <t>Uložení sypaniny na dočasnou skládku tak, že na 1 m2 plochy připadá přes 2 m3 výkopku nebo ornice</t>
  </si>
  <si>
    <t>199000005R00</t>
  </si>
  <si>
    <t>Poplatky za skládku zeminy 1- 4</t>
  </si>
  <si>
    <t>t</t>
  </si>
  <si>
    <t>36,9439*1,9</t>
  </si>
  <si>
    <t>274313621R00</t>
  </si>
  <si>
    <t>Beton základových pasů prostý prostý z betonu C 20/25</t>
  </si>
  <si>
    <t>801-1</t>
  </si>
  <si>
    <t>Začátek provozního součtu</t>
  </si>
  <si>
    <t xml:space="preserve">  v.č. D 3.1.8 ,D 3.1.10 : 22,58*0,6*0,78</t>
  </si>
  <si>
    <t xml:space="preserve">  14,09*0,6*0,78*4</t>
  </si>
  <si>
    <t xml:space="preserve">  Mezisoučet</t>
  </si>
  <si>
    <t>Konec provozního součtu</t>
  </si>
  <si>
    <t>36,9439*1,035</t>
  </si>
  <si>
    <t>311238115R00</t>
  </si>
  <si>
    <t xml:space="preserve">Zdivo nosné z cihel a tvarovek pálených tloušťky 300 mm, výpočtová pevnost Rd 1,2 MPa, charakteristická pevnost v tlaku fk = 4,01 MPa, součinitel prostupu tepla U=0,70 W/m2.K,  </t>
  </si>
  <si>
    <t>m2</t>
  </si>
  <si>
    <t>v.č. D 3.1.9 ,D 3.1.10 : (0,2+0,7*4+0,53)*3,5</t>
  </si>
  <si>
    <t>14,24*(5,5+3,25)/2*4</t>
  </si>
  <si>
    <t>3,05*2,9</t>
  </si>
  <si>
    <t>311238219R00</t>
  </si>
  <si>
    <t xml:space="preserve">Zdivo nosné z cihel a tvarovek pálených tloušťky 440 mm, výpočtová pevnost Rd 1,9 MPa, charakteristická pevnost v tlaku fk = 6,56 MPa, součinitel prostupu tepla U=0,30-0,35 W/m2.K,  </t>
  </si>
  <si>
    <t>v.č. D 3.1.9 ,D 3.1.10 : 1,65*2,3</t>
  </si>
  <si>
    <t>632451023R00</t>
  </si>
  <si>
    <t>Vyrovnávací potěr z cementové malty v pásu o průměrné (střední) tloušťce od 30 do 40 mm</t>
  </si>
  <si>
    <t>na zdivu jako podklad např. pod izolaci, na parapetech z prefabrikovaných dílců, pod oplechování apod., vodorovný nebo ve spádu do 15°, hlazený dřevěným hladítkem,</t>
  </si>
  <si>
    <t xml:space="preserve">  v.č. D 3.1.6 parapety : 0,9*40</t>
  </si>
  <si>
    <t xml:space="preserve">  0,9*17</t>
  </si>
  <si>
    <t>51,3*0,45</t>
  </si>
  <si>
    <t>342948115T00</t>
  </si>
  <si>
    <t>Ukotvení zdiva k beton.kcím přistřelenými kotvami, D+M spony nerez</t>
  </si>
  <si>
    <t>m</t>
  </si>
  <si>
    <t>v.č. D 3.1.9 ,D 3.1.10 : 5*4+5*5</t>
  </si>
  <si>
    <t>4,5*4*2</t>
  </si>
  <si>
    <t>3,5*4*2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</si>
  <si>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</si>
  <si>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</si>
  <si>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</si>
  <si>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v.č. D 3.1.13 ozn O1   90x120 : 0,9*1,2*44</t>
  </si>
  <si>
    <t>ozn O2   90x120 : 0,9*1,2*17</t>
  </si>
  <si>
    <t>ozn O3   80x80 : 0,8*0,8*3</t>
  </si>
  <si>
    <t>v.č. D 3.1.13 ozn D4   165x235 : 1,65*2,35</t>
  </si>
  <si>
    <t>D5 : 3,1*2,55</t>
  </si>
  <si>
    <t>D6 : 3,8*3,39*5</t>
  </si>
  <si>
    <t>612421637R00</t>
  </si>
  <si>
    <t>Omítky vnitřní stěn vápenné nebo vápenocementové v podlaží i ve schodišti štukové</t>
  </si>
  <si>
    <t>14,24*(5,5+3,25)/2*4*2</t>
  </si>
  <si>
    <t>3,05*2,9*2</t>
  </si>
  <si>
    <t>612421431R00</t>
  </si>
  <si>
    <t>Oprava vnitřních vápenných omítek stěn v množství opravované plochy přes 30 do 50 %,  štukových</t>
  </si>
  <si>
    <t>801-4</t>
  </si>
  <si>
    <t>v.č. D 3.1.9 ,D 3.1.10 : 61,4*3,2</t>
  </si>
  <si>
    <t>14,54*(5,5+3,25)/2*4</t>
  </si>
  <si>
    <t>8,75*5,5</t>
  </si>
  <si>
    <t>v.č. D 3.1.13 ozn O1   90x120 : -0,9*1,2*44</t>
  </si>
  <si>
    <t>ozn O2   90x120 : -0,9*1,2*17</t>
  </si>
  <si>
    <t>ozn O3   80x80 : -0,8*0,8*3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</si>
  <si>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</si>
  <si>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</si>
  <si>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</si>
  <si>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v.č. D 3.1.13 ozn O1   90x120 : (0,9+1,2)*2*0,15*44</t>
  </si>
  <si>
    <t>ozn O2   90x120 : (0,9+1,2)*2*0,15*17</t>
  </si>
  <si>
    <t>ozn O3   80x80 : (0,8+0,8)*2*0,15*3</t>
  </si>
  <si>
    <t>622904112R00</t>
  </si>
  <si>
    <t>Očištění fasád tlakovou vodou, složitost fasády 1 - 2</t>
  </si>
  <si>
    <t>601011188RT7</t>
  </si>
  <si>
    <t>Omítky stropů a podhledů z hotových směsí vrchní tenkovrstvá, silikonová, zatíraná, tloušťka vrstvy 2 mm, probarvená</t>
  </si>
  <si>
    <t>po jednotlivých vrstvách</t>
  </si>
  <si>
    <t>v.č. D 3.1.9 ,D 3.1.10 skl S3 : 63,64*(0,5+0,2)*1,1</t>
  </si>
  <si>
    <t>63,64*0,5*1,1</t>
  </si>
  <si>
    <t>601011191R00</t>
  </si>
  <si>
    <t>Omítky stropů a podhledů z hotových směsí Doplňkové práce pro omítky stropů z hotových směsí podkladní nátěr stropů pod tenkovrstvé omítky</t>
  </si>
  <si>
    <t>602011188RT7</t>
  </si>
  <si>
    <t>Omítky stěn z hotových směsí omítka vrchní tenkovrstvá, silikonová, zatřená, tloušťka vrstvy 2 mm, probarvená</t>
  </si>
  <si>
    <t>v.č. D 3.1.9 ,D 3.1.12 skl S3 : 63,64*5,875</t>
  </si>
  <si>
    <t>14,99*(5,875+3,2)/2*2</t>
  </si>
  <si>
    <t>v.č. D 3.1.13 ozn D5    : -3,1*2,55</t>
  </si>
  <si>
    <t>otvor : -3*2,9</t>
  </si>
  <si>
    <t>v.č. D 3.1.13 ozn D6 : -3,38*3,39*5</t>
  </si>
  <si>
    <t>otvory : -4,22*3,39*7</t>
  </si>
  <si>
    <t>(3,38+3,39*2)*0,3*5</t>
  </si>
  <si>
    <t>(3,1+2,55*2)*0,3</t>
  </si>
  <si>
    <t>(3+2,9*2)*0,45</t>
  </si>
  <si>
    <t>Mezisoučet</t>
  </si>
  <si>
    <t>(3,8+3,39*2)*0,3*5</t>
  </si>
  <si>
    <t>3,5*0,3</t>
  </si>
  <si>
    <t>sloupy vnější : 0,28*4*5,5*6</t>
  </si>
  <si>
    <t>602011191R00</t>
  </si>
  <si>
    <t>Omítky stěn z hotových směsí Doplňkové práce pro omítky stěn z hotových směsí_x000D_
 podkladní nátěr pod tenkovrstvé omítky</t>
  </si>
  <si>
    <t>611481211RT8</t>
  </si>
  <si>
    <t>Vyztužení vnitřních omítek stropů sklotextilní síťovinou s dodávkou síťoviny a stěrkového tmelu</t>
  </si>
  <si>
    <t>s pomocným lešením o výšce podlahy do 1900 mm a pro zatížení do 1,5 kPa,</t>
  </si>
  <si>
    <t>612481211RT8</t>
  </si>
  <si>
    <t>Vyztužení vnitřních stěn sklotextilní síťovinou s dodávkou síťoviny a stěrkového tmelu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</si>
  <si>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</si>
  <si>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</si>
  <si>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</si>
  <si>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622422511R00</t>
  </si>
  <si>
    <t>Oprava vnějších omítek vápenných stupeň členitosti 1 a 2_x000D_
 v množství opravované plochy přes 40  do 50 % , hladkých</t>
  </si>
  <si>
    <t>a vápenocementových, bez otlučení vadných míst,</t>
  </si>
  <si>
    <t>622421131R00</t>
  </si>
  <si>
    <t>Omítky vnější stěn vápenné nebo vápenocementové hladké, složitost 1÷ 2</t>
  </si>
  <si>
    <t>216904111R00</t>
  </si>
  <si>
    <t>Očištění tlakovou vodou skalní plochy</t>
  </si>
  <si>
    <t>POL1_</t>
  </si>
  <si>
    <t>D 3.1.9 101 : 121,9</t>
  </si>
  <si>
    <t>102 : 122,6</t>
  </si>
  <si>
    <t>103 : 59,3</t>
  </si>
  <si>
    <t>104 : 59,3</t>
  </si>
  <si>
    <t>105 : 59,1</t>
  </si>
  <si>
    <t>106 : 444,4</t>
  </si>
  <si>
    <t>107 : 534,4</t>
  </si>
  <si>
    <t>631312141R00</t>
  </si>
  <si>
    <t>Doplnění mazanin betonem prostým rýh v dosavadních mazaninách</t>
  </si>
  <si>
    <t>prostým betonem (s dodáním hmot) bez potěru,</t>
  </si>
  <si>
    <t>v.č. D 3.1.8 ,D 3.1.10 : 22,58*0,8*0,1</t>
  </si>
  <si>
    <t>14,09*0,8*0,1*4</t>
  </si>
  <si>
    <t>v.č. D 3.1.8 ,D 3.1.10 : 22,58*0,8*0,12</t>
  </si>
  <si>
    <t>14,09*0,25*0,12*4*2</t>
  </si>
  <si>
    <t>kanály : 50,97*0,4*0,12*4</t>
  </si>
  <si>
    <t>vybourané žlaby : 50,97*0,9*0,12*4</t>
  </si>
  <si>
    <t>po vybouraném zdivu : 63,54*0,45*0,12</t>
  </si>
  <si>
    <t>7,55*0,3*0,12*2</t>
  </si>
  <si>
    <t>7,55*0,45*0,12</t>
  </si>
  <si>
    <t>631319163R00</t>
  </si>
  <si>
    <t>Příplatek za přehlazení povrchu tloušťka mazaniny od 80 mm do 120 mm</t>
  </si>
  <si>
    <t>betonové mazaniny min. B 10 ocelovým hladítkem s poprášením cementem pro konečnou úpravu mazaniny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</si>
  <si>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</si>
  <si>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</si>
  <si>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</si>
  <si>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</si>
  <si>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</si>
  <si>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POL1_0</t>
  </si>
  <si>
    <t xml:space="preserve">  v.č. D 3.1.8 ,D 3.1.10 : 22,58*0,8</t>
  </si>
  <si>
    <t xml:space="preserve">  14,09*0,8*4</t>
  </si>
  <si>
    <t xml:space="preserve">  14,09*0,25*4*2</t>
  </si>
  <si>
    <t>109,396*0,0044</t>
  </si>
  <si>
    <t xml:space="preserve">  po vybouraném zdivu : 63,54*0,45</t>
  </si>
  <si>
    <t xml:space="preserve">  7,55*0,3*2</t>
  </si>
  <si>
    <t xml:space="preserve">  7,55*0,45</t>
  </si>
  <si>
    <t>36,5205*0,0044</t>
  </si>
  <si>
    <t>713121118RT1</t>
  </si>
  <si>
    <t xml:space="preserve">Izolace podlah tepelná obložemí stěn pásky na sucho, materiál ve specifikaci,  </t>
  </si>
  <si>
    <t>800-713</t>
  </si>
  <si>
    <t>v.č. D 3.1.8 ,D 3.1.10 : 0,7*6</t>
  </si>
  <si>
    <t>14,09*2*4</t>
  </si>
  <si>
    <t>28375850R</t>
  </si>
  <si>
    <t>deska izolační EPS 150 S; pěnový polystyren; povrch hladký; rovná hrana; tl. 20,0 mm; součinitel tepelné vodivosti 0,030 W/mK; R = 0,670 m2K/W; obj. hmotnost 25,00 kg/m3</t>
  </si>
  <si>
    <t>SPCM</t>
  </si>
  <si>
    <t>POL3_</t>
  </si>
  <si>
    <t xml:space="preserve">  v.č. D 3.1.8 ,D 3.1.10 : 0,7*6</t>
  </si>
  <si>
    <t xml:space="preserve">  14,09*2*4</t>
  </si>
  <si>
    <t>116,92*0,12*1,1</t>
  </si>
  <si>
    <t>941941031R00</t>
  </si>
  <si>
    <t>Montáž lešení lehkého pracovního řadového s podlahami šířky od 0,80 do 1,00 m, výšky do 10 m</t>
  </si>
  <si>
    <t>800-3</t>
  </si>
  <si>
    <t>63,74*5,875</t>
  </si>
  <si>
    <t>63,74*3,19</t>
  </si>
  <si>
    <t>17,87*5,875*2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</si>
  <si>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</si>
  <si>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</si>
  <si>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 xml:space="preserve">  63,74*5,875</t>
  </si>
  <si>
    <t xml:space="preserve">  63,74*3,19</t>
  </si>
  <si>
    <t xml:space="preserve">  17,87*5,875*2</t>
  </si>
  <si>
    <t>787,7756*2</t>
  </si>
  <si>
    <t>941941831R00</t>
  </si>
  <si>
    <t>Demontáž lešení lehkého řadového s podlahami šířky od 0,8 do 1 m, výšky do 10 m</t>
  </si>
  <si>
    <t>941955003R00</t>
  </si>
  <si>
    <t>Lešení lehké pracovní pomocné pomocné, o výšce lešeňové podlahy přes 1,9 do 2,5 m</t>
  </si>
  <si>
    <t>14,24*(5,5+3,25)/2*1*4*2</t>
  </si>
  <si>
    <t>946941102R00</t>
  </si>
  <si>
    <t>Montáž sestavy pojízdného hliníkového lešení (věže) plochy 2,5 x 1,45 m, pracovní výšky do 4,3 m</t>
  </si>
  <si>
    <t>soubor</t>
  </si>
  <si>
    <t>946941192R00</t>
  </si>
  <si>
    <t>Montáž sestavy pojízdného hliníkového lešení (věže) nájemné sestavy pojízdného hliníkového lešení (věže)_x000D_
 plochy 2,5 x 1,45 m, pracovní výšky do 4,3 m</t>
  </si>
  <si>
    <t>den</t>
  </si>
  <si>
    <t>30*2</t>
  </si>
  <si>
    <t>946941802R00</t>
  </si>
  <si>
    <t>Demontáž sestavy pojízdného hliníkového lešení (věže) plochy 2,5 x 1,45 m, pracovní výšky do 4,3 m</t>
  </si>
  <si>
    <t>931961115R00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</si>
  <si>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</si>
  <si>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</si>
  <si>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v.č. D 3.1.8 ,D 3.1.10-dilatace základů : 0,6*0,88*6</t>
  </si>
  <si>
    <t>952901311R00</t>
  </si>
  <si>
    <t>Vyčištění budov a ostatních objektů zemědělských budov a objektů - zametení a čištění dlažeb, umytí, vyčištění okenních a dveřních rámů a zařizovacích předmětů jakékoliv výšky podlaží</t>
  </si>
  <si>
    <t>952</t>
  </si>
  <si>
    <t>bezpečnost. informač. značkami a tabulkami D+M, splň.požad.NV č. 11/2002 Sb., ČSN ISO 3864-1-4</t>
  </si>
  <si>
    <t>únikové cesty  : 7</t>
  </si>
  <si>
    <t>hasicí přístroje  : 8</t>
  </si>
  <si>
    <t>hlavní uzávěr vody : 1</t>
  </si>
  <si>
    <t>hlavní vypínač elektrické energie  : 1</t>
  </si>
  <si>
    <t>44984116</t>
  </si>
  <si>
    <t>Práškový hasicí přístroj 6kg, 27A 183B</t>
  </si>
  <si>
    <t>POL3_1</t>
  </si>
  <si>
    <t>N1.01  : 4</t>
  </si>
  <si>
    <t>N1.02 : 2</t>
  </si>
  <si>
    <t>N1.03 : 2</t>
  </si>
  <si>
    <t>919735124R00</t>
  </si>
  <si>
    <t>Řezání stávajících krytů nebo podkladů betonových, hloubky přes 150 do 200 mm</t>
  </si>
  <si>
    <t>822-1</t>
  </si>
  <si>
    <t>včetně spotřeby vody</t>
  </si>
  <si>
    <t>v.č. D 3.1.8 ,D 3.1.10 : 22,58*2</t>
  </si>
  <si>
    <t>962032231R00</t>
  </si>
  <si>
    <t>Bourání zdiva nadzákladového cihelného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</si>
  <si>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</si>
  <si>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</si>
  <si>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v.č. D 3.1.5 ,D 3.1.6 bouraná část : 63,54*2,83*0,45</t>
  </si>
  <si>
    <t>-1,65*2,3*0,45*2</t>
  </si>
  <si>
    <t>-0,9*1,2*0,45*37</t>
  </si>
  <si>
    <t>-3*3*0,45</t>
  </si>
  <si>
    <t>štíty : 7,55*3*0,3</t>
  </si>
  <si>
    <t>7,55*3*0,45</t>
  </si>
  <si>
    <t>-3*2,55*0,3</t>
  </si>
  <si>
    <t>vnitřní zdivo : (3,5+3,2+1,2+2,97+8,75)*0,3*4</t>
  </si>
  <si>
    <t>-1,26*2*0,3*2</t>
  </si>
  <si>
    <t>-1,64*2,2*0,3</t>
  </si>
  <si>
    <t>2,709*0,15*4,5</t>
  </si>
  <si>
    <t>-0,8*0,15*2</t>
  </si>
  <si>
    <t>7,55*0,3*3</t>
  </si>
  <si>
    <t>přístavek 1 : 6,3*1,2*0,5</t>
  </si>
  <si>
    <t>(1,2*3+1,75)*0,3*2</t>
  </si>
  <si>
    <t>-0,7*2*0,3</t>
  </si>
  <si>
    <t>přístavek 2 : (7,5+2,7*2)*0,3*0,6</t>
  </si>
  <si>
    <t>2,7*0,3*1*2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</si>
  <si>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</si>
  <si>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</si>
  <si>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</si>
  <si>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v.č. D 3.1.5 stávající bet.kvádry : 4</t>
  </si>
  <si>
    <t>962052314R00</t>
  </si>
  <si>
    <t>Bourání zdiva železobetonového piliřů</t>
  </si>
  <si>
    <t>nebo vybourání otvorů průřezové plochy přes 4 m2 ve zdivu železobetonovém, včetně pomocného lešení o výšce podlahy do 1900 mm a pro zatížení do 1,5 kPa  (150 kg/m2),</t>
  </si>
  <si>
    <t>v.č. D 3.1.5 ,D 3.1.6 přístavek 2 : 3,14*0,2*0,2*3*2</t>
  </si>
  <si>
    <t>vnitřní : 0,3*0,3*3*13</t>
  </si>
  <si>
    <t>963012520R00</t>
  </si>
  <si>
    <t>Bourání stropů z desek železobetonových z panelů šířky přes 300 mm a tloušťky přes 140 mm</t>
  </si>
  <si>
    <t>nebo panelů železobetonových prefabrikovaných s dutinami, včetně pomocného lešení o výšce podlahy do 1900 mm a pro zatížení do 1,5 kPa  (150 kg/m2),</t>
  </si>
  <si>
    <t>v.č. D 3.1.5 ,D 3.1.6 přístavek 1 : 6,3*1,2*0,2</t>
  </si>
  <si>
    <t>přístavek 2 : 7,5*3*0,2</t>
  </si>
  <si>
    <t>přístavba 0,187m3/m2 : 63,74*8,91*0,187</t>
  </si>
  <si>
    <t>964051111R00</t>
  </si>
  <si>
    <t>Bourání samostatných trámů, průvlaků nebo pasů ze železobetonu průřezu do 0,1 m2</t>
  </si>
  <si>
    <t xml:space="preserve"> bez přerušení výztuže, včetně pomocného lešení o výšce podlahy do 1900 mm a pro zatížení do 1,5 kPa  (150 kg/m2),</t>
  </si>
  <si>
    <t>v.č. D 3.1.5 ,D 3.1.3 průvlaky : 63,54*0,3*0,28</t>
  </si>
  <si>
    <t>věnce : 63,54*0,45*0,2</t>
  </si>
  <si>
    <t>965042241R00</t>
  </si>
  <si>
    <t>Bourání podkladů pod dlažby nebo litých celistvých dlažeb a mazanin  betonových nebo z litého asfaltu, tloušťky přes 100 mm, plochy přes 4 m2</t>
  </si>
  <si>
    <t>v.č. D 3.1.8 ,D 3.1.10 : 22,58*0,8*0,22</t>
  </si>
  <si>
    <t>14,09*0,8*0,22*4</t>
  </si>
  <si>
    <t>965049112RT1</t>
  </si>
  <si>
    <t>Bourání podkladů pod dlažby nebo litých celistvých dlažeb a mazanin  příplatek za bourání mazanin vyztužených svařovanou sítí, tloušťky přes 100 mm</t>
  </si>
  <si>
    <t>968061126R00</t>
  </si>
  <si>
    <t>Vyvěšení nebo zavěšení dřevěných křídel dveří, plochy přes 2 m2</t>
  </si>
  <si>
    <t>oken, dveří a vrat, s uložením a opětovným zavěšením po provedení stavebních změn,</t>
  </si>
  <si>
    <t>v.č. D 3.1.5 ,D 3.1.6  : 4*2</t>
  </si>
  <si>
    <t>vnitřní : 2+2+2</t>
  </si>
  <si>
    <t>968061137R00</t>
  </si>
  <si>
    <t>Vyvěšení nebo zavěšení dřevěných křídel vrat, plochy přes 4 m2</t>
  </si>
  <si>
    <t>v.č. D 3.1.5 ,D 3.1.6  : 2*2</t>
  </si>
  <si>
    <t>2*4</t>
  </si>
  <si>
    <t>968071112R00</t>
  </si>
  <si>
    <t>Vyvěšení nebo zavěšení kovových křídel oken, plochy do 1,5 m2</t>
  </si>
  <si>
    <t>s případným uložením a opětovným zavěšením po provedení stavebních změn,</t>
  </si>
  <si>
    <t>v.č. D 3.1.5 ,D 3.1.6 bouraná část : 37</t>
  </si>
  <si>
    <t>stávající přízemí : 35</t>
  </si>
  <si>
    <t>nadstřešní část : 34</t>
  </si>
  <si>
    <t>968071125R00</t>
  </si>
  <si>
    <t>Vyvěšení nebo zavěšení kovových křídel dveří, plochy do 2 m2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</si>
  <si>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</si>
  <si>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</si>
  <si>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v.č. D 3.1.5 ,D 3.1.6 bouraná část : 0,9*1,2*37</t>
  </si>
  <si>
    <t>stávající přízemí : 0,9*1,2*35</t>
  </si>
  <si>
    <t>nadstřešní část : 0,9*1,2*34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</si>
  <si>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</si>
  <si>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</si>
  <si>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v.č. D 3.1.5 ,D 3.1.6  : 1,65*2,3*4</t>
  </si>
  <si>
    <t>2,46*2,3</t>
  </si>
  <si>
    <t>1,64*2,2</t>
  </si>
  <si>
    <t>1,26*2*2</t>
  </si>
  <si>
    <t>968072559R00</t>
  </si>
  <si>
    <t>Vybourání a vyjmutí kovových rámů a rolet rámů, včetně pomocného lešení o výšce podlahy do 1900 mm a pro zatížení do 1,5 kPa  (150 kg/m2) vrat, plochy přes 5 m2</t>
  </si>
  <si>
    <t>v.č. D 3.1.5 ,D 3.1.6  : 3*3*2</t>
  </si>
  <si>
    <t>3,05*2,55*4</t>
  </si>
  <si>
    <t>973031824R00</t>
  </si>
  <si>
    <t>Vysekání v cihelném zdivu výklenků a kapes kapes pro zavázání nových zdí_x000D_
 na jakoukoliv maltu vápennou nebo vápenocementovou, tloušťky do 300 mm</t>
  </si>
  <si>
    <t>v.č. D 3.1.9 ,D 3.1.10 : 5,5*1</t>
  </si>
  <si>
    <t>3,25*4</t>
  </si>
  <si>
    <t>973031825R00</t>
  </si>
  <si>
    <t>Vysekání v cihelném zdivu výklenků a kapes kapes pro zavázání nových zdí_x000D_
 na jakoukoliv maltu vápennou nebo vápenocementovou, tloušťky do 450 mm</t>
  </si>
  <si>
    <t>v.č. D 3.1.9 ,D 3.1.10 : 2*2,3</t>
  </si>
  <si>
    <t>978013161R00</t>
  </si>
  <si>
    <t>Otlučení omítek vápenných nebo vápenocementových vnitřních stěn, v rozsahu do 50 %</t>
  </si>
  <si>
    <t>978013191R00</t>
  </si>
  <si>
    <t>Otlučení omítek vápenných nebo vápenocementových vnitřních stěn, v rozsahu do 100 %</t>
  </si>
  <si>
    <t>v.č. D 3.1.13 ozn O1   90x120 ostění : (0,9+1,2)*2*0,45*44</t>
  </si>
  <si>
    <t>ozn O2   90x120 : (0,9+1,2)*2*0,45*17</t>
  </si>
  <si>
    <t>ozn O3   80x80 : (0,8+0,8)*2*0,45*3</t>
  </si>
  <si>
    <t>978015261R00</t>
  </si>
  <si>
    <t>Otlučení omítek vápenných nebo vápenocementových vnějších s vyškrabáním spár, s očištěním zdiva_x000D_
 1. až 4. stupni složitosti, v rozsahu do 50 %</t>
  </si>
  <si>
    <t>v.č. D 3.1.9 ,D 3.1.12 : 63,64*5,875</t>
  </si>
  <si>
    <t>976016112T00</t>
  </si>
  <si>
    <t>Bourání krmných žlabů pro skot z betonu</t>
  </si>
  <si>
    <t>v.č. D 3.1.5 : 80</t>
  </si>
  <si>
    <t>900      RT5</t>
  </si>
  <si>
    <t>HZS, Práce v tarifní třídě 8</t>
  </si>
  <si>
    <t>h</t>
  </si>
  <si>
    <t>Prav.M</t>
  </si>
  <si>
    <t>RTS 17/ I</t>
  </si>
  <si>
    <t>POL10_</t>
  </si>
  <si>
    <t>979081111R00</t>
  </si>
  <si>
    <t>Odvoz suti a vybouraných hmot na skládku do 1 km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</si>
  <si>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</si>
  <si>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</si>
  <si>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</si>
  <si>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</si>
  <si>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979990108R00</t>
  </si>
  <si>
    <t>Poplatek za skládku železobeton</t>
  </si>
  <si>
    <t>979093111R00</t>
  </si>
  <si>
    <t>Uložení suti na skládku bez zhutnění</t>
  </si>
  <si>
    <t>999281105R00</t>
  </si>
  <si>
    <t>Přesun hmot pro opravy a údržbu objektů pro opravy a údržbu dosavadních objektů včetně vnějších plášťů_x000D_
 výšky do 6 m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</si>
  <si>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</si>
  <si>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</si>
  <si>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</si>
  <si>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</si>
  <si>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</si>
  <si>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POL1_7</t>
  </si>
  <si>
    <t>v.č. D 3.1.8 ,D 3.1.10 pod nové zdivo : 22,58*0,8</t>
  </si>
  <si>
    <t>14,09*0,8*4</t>
  </si>
  <si>
    <t>vybourané žlaby : 50,97*0,9*4</t>
  </si>
  <si>
    <t>po vybouraném zdivu : 63,54*0,45</t>
  </si>
  <si>
    <t>7,55*0,3*2</t>
  </si>
  <si>
    <t>7,55*0,45</t>
  </si>
  <si>
    <t>711141559RT1</t>
  </si>
  <si>
    <t xml:space="preserve">Provedení izolace proti zemní vlhkosti pásy přitavením vodorovná, 1 vrstva, bez dodávky izolačních pásů,  </t>
  </si>
  <si>
    <t>711741567R00</t>
  </si>
  <si>
    <t>Provedení detailů pásy přitavením dilatačních spár-uzávěr zesílením rš 1000 mm_x000D_
 vodorovných, NAIP (natavitelný asfaltový izolační pás)</t>
  </si>
  <si>
    <t>v.č. D 3.1.8 ,D 3.1.10 pod nové zdivo : 22,58*2</t>
  </si>
  <si>
    <t>vybourané žlaby : 50,97*4*2</t>
  </si>
  <si>
    <t>po vybouraném zdivu : 63,54*1</t>
  </si>
  <si>
    <t>7,55*2</t>
  </si>
  <si>
    <t>7,55*1</t>
  </si>
  <si>
    <t>62836114R</t>
  </si>
  <si>
    <t>pás izolační z oxidovaného asfaltu natavitelný; nosná vložka skelná rohož + Al fólie; horní strana jemný minerální posyp; spodní strana PE fólie; tl. 3,5 mm</t>
  </si>
  <si>
    <t>POL3_7</t>
  </si>
  <si>
    <t xml:space="preserve">  v.č. D 3.1.8 ,D 3.1.10 pod nové zdivo : 22,58*0,8</t>
  </si>
  <si>
    <t xml:space="preserve">  vybourané žlaby : 50,97*0,9*4</t>
  </si>
  <si>
    <t>283,1645*1,15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</si>
  <si>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</si>
  <si>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</si>
  <si>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</si>
  <si>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721242110R00</t>
  </si>
  <si>
    <t>Lapače střešních splavenin D 110 mm, s otáč.kul.kloubem na odtoku, s košem , se suchou a nezámr.klapkou,čistícím víčkem a vylam.těs. kroužky pro připoj.potrub.svodů D 75, 90, 100 a 110 mm</t>
  </si>
  <si>
    <t>800-721</t>
  </si>
  <si>
    <t>v.č. D 3.1.13 ozn K3 : 3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</si>
  <si>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</si>
  <si>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</si>
  <si>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</si>
  <si>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764352810R00</t>
  </si>
  <si>
    <t>Demontáž žlabů podokapních půlkruhových rovných, rš 330 mm, sklonu do 30°</t>
  </si>
  <si>
    <t>800-764</t>
  </si>
  <si>
    <t>63,8*2</t>
  </si>
  <si>
    <t>764359810R00</t>
  </si>
  <si>
    <t>Demontáž žlabů kotlíku kónického,  , sklonu do 30°</t>
  </si>
  <si>
    <t>764391840R00</t>
  </si>
  <si>
    <t>Demontáž ostatních prvků střešních závětrné lišty, rš 400 a 500 mm, sklonu do 30°</t>
  </si>
  <si>
    <t>v.č. D 3.1.6 : 8,91*2</t>
  </si>
  <si>
    <t>764410850R00</t>
  </si>
  <si>
    <t>Demontáž oplechování parapetů rš od 100 do 330 mm</t>
  </si>
  <si>
    <t>v.č. D 3.1.5 ,D 3.1.6 bouraná část : 0,9*37</t>
  </si>
  <si>
    <t>stávající přízemí : 0,9*35</t>
  </si>
  <si>
    <t>nadstřešní část : 0,9*34</t>
  </si>
  <si>
    <t>764430840R00</t>
  </si>
  <si>
    <t>Demontáž oplechování zdí a nadezdívek rš od 330 do 500 mm</t>
  </si>
  <si>
    <t>v.č. D 3.1.11 bouraná část : 63,74</t>
  </si>
  <si>
    <t>764454802R00</t>
  </si>
  <si>
    <t>Demontáž odpadních trub nebo součástí trub kruhových , o průměru 120 mm</t>
  </si>
  <si>
    <t>2,7*2</t>
  </si>
  <si>
    <t>3,2*2</t>
  </si>
  <si>
    <t>764908102R00</t>
  </si>
  <si>
    <t>Klempířské prvky z plechu s povrchovou úpravou okapový systém žlabový kotlík kónický, ocelový žárově zinkovaný plech s povrchovou úpravou, velikost 150 mm, v barvě hnědé</t>
  </si>
  <si>
    <t>764908105R00</t>
  </si>
  <si>
    <t>Klempířské prvky z plechu s povrchovou úpravou okapový systém podokapní půlkruhový žlab, ocelový žárově zinkovaný plech s povrchovou úpravou, velikost 150 mm, v barvě hnědé</t>
  </si>
  <si>
    <t>v.č. D 3.1.13 ozn K7 : 63,8</t>
  </si>
  <si>
    <t>764908109R00</t>
  </si>
  <si>
    <t>Klempířské prvky z plechu s povrchovou úpravou okapový systém odpadní trouby kruhové, ocelový žárově zinkovaný plech s povrchovou úpravou, průměr 100 mm, v barvě hnědé</t>
  </si>
  <si>
    <t>v.č. D 3.1.13 ozn K3 : 3,6*3</t>
  </si>
  <si>
    <t>764908301T00</t>
  </si>
  <si>
    <t>oplechování parapetů,říms rš 100 mm</t>
  </si>
  <si>
    <t>v.č. D 3.1.13 ozn K1 : 0,9*40</t>
  </si>
  <si>
    <t>ozn K2 : 0,9*17</t>
  </si>
  <si>
    <t>764901071T00</t>
  </si>
  <si>
    <t>popl.plech, oplechování okapnic, rš 300 mm</t>
  </si>
  <si>
    <t>v.č. D 3.1.13 ozn K5 : 63,8</t>
  </si>
  <si>
    <t>764901081T00</t>
  </si>
  <si>
    <t>popl.plech, oplechování okapový plech, rš 750 mm</t>
  </si>
  <si>
    <t>v.č. D 3.1.13 ozn K6 : 63,8</t>
  </si>
  <si>
    <t>764908611T03</t>
  </si>
  <si>
    <t>Lindab oplechování říms r.š.600mm,plech FOP/PO tl.0,6mm, K</t>
  </si>
  <si>
    <t xml:space="preserve">m     </t>
  </si>
  <si>
    <t>v.č. D 3.1.13 ozn K8 : 63,8</t>
  </si>
  <si>
    <t>998764101R00</t>
  </si>
  <si>
    <t>Přesun hmot pro konstrukce klempířské v objektech výšky do 6 m</t>
  </si>
  <si>
    <t>50 m vodorovně</t>
  </si>
  <si>
    <t>979990118T00</t>
  </si>
  <si>
    <t>Recyklovatelný materiál zůstává v majetku zadavatele</t>
  </si>
  <si>
    <t xml:space="preserve">t     </t>
  </si>
  <si>
    <t>979011111R00</t>
  </si>
  <si>
    <t>Svislá doprava suti a vybouraných hmot za prvé podlaží nad nebo pod základním podlažím</t>
  </si>
  <si>
    <t>979082111R00</t>
  </si>
  <si>
    <t>Vnitrostaveništní doprava suti a vybouraných hmot do 10 m</t>
  </si>
  <si>
    <t>767392112R00</t>
  </si>
  <si>
    <t>Montáž krytiny střech plechem tvarovaným šroubováním</t>
  </si>
  <si>
    <t>800-767</t>
  </si>
  <si>
    <t>v.č. D 3.1.11  : 63,74*1,5</t>
  </si>
  <si>
    <t>767392802R00</t>
  </si>
  <si>
    <t>Demontáž krytin střech z plechů šroubovaných</t>
  </si>
  <si>
    <t>v.č. D 3.1.5 ,D 3.1.6 bouraná část : 8,91*63,54</t>
  </si>
  <si>
    <t>D 3.1.11 demont. stávající krytiny,odřezáním : 63,74*1,5</t>
  </si>
  <si>
    <t>767657220R00</t>
  </si>
  <si>
    <t>Montáž vrat zvedacích, osazených do ocelové zárubně z dílů, o ploše přes 6 do 9 m2</t>
  </si>
  <si>
    <t>včetně dokončení okování dvířek průchodových,</t>
  </si>
  <si>
    <t>v.č. D 3.1.13 ozn D5    : 1</t>
  </si>
  <si>
    <t>767657230R00</t>
  </si>
  <si>
    <t>Montáž vrat zvedacích, osazených do ocelové zárubně z dílů, o ploše přes 9 do 13 m2</t>
  </si>
  <si>
    <t>v.č. D 3.1.13 ozn D6 : 5</t>
  </si>
  <si>
    <t>demontáž pojezdů vrat</t>
  </si>
  <si>
    <t>55341562</t>
  </si>
  <si>
    <t>Vrata garážová sekční 3100x2550, tech.parametry viz popis v PD</t>
  </si>
  <si>
    <t>55341563</t>
  </si>
  <si>
    <t>Vrata garážová sekční 3800x3390, tech.parametry viz popis v PD</t>
  </si>
  <si>
    <t>998767101R00</t>
  </si>
  <si>
    <t>Přesun hmot pro kovové stavební doplňk. konstrukce v objektech výšky do 6 m</t>
  </si>
  <si>
    <t>766711001R00</t>
  </si>
  <si>
    <t xml:space="preserve">Montáž otvorových prvků plastových oken a balkonových dveří,  </t>
  </si>
  <si>
    <t>800-766</t>
  </si>
  <si>
    <t>v.č. D 3.1.13 ozn O1   90x120 : (0,9+1,2)*2*44</t>
  </si>
  <si>
    <t>ozn O2   90x120 : (0,9+1,2)*2*17</t>
  </si>
  <si>
    <t>ozn O3   80x80 : (0,8+0,8)*2*3</t>
  </si>
  <si>
    <t>766711021R00</t>
  </si>
  <si>
    <t xml:space="preserve">Montáž otvorových prvků plastových vstupních dveří,  </t>
  </si>
  <si>
    <t>v.č. D 3.1.13 ozn D4   165x235 : (1,65+2,35)*2*1</t>
  </si>
  <si>
    <t>61143026R</t>
  </si>
  <si>
    <t>okno plastové š = 900 mm; h = 900,0 mm; O1,S1; Uskla 1,10 W/m2K; barva bílá; profil 5-komorový; tl. rámu 67 mm; tl. křídla 82,5 mm</t>
  </si>
  <si>
    <t>v.č. D 3.1.13 ozn O3   80x80 : 3</t>
  </si>
  <si>
    <t>61143030R</t>
  </si>
  <si>
    <t>okno plastové š = 900 mm; h = 1 200,0 mm; P1; Uskla 1,10 W/m2K; barva bílá; profil 5-komorový; tl. rámu 67 mm</t>
  </si>
  <si>
    <t>v.č. D 3.1.13 ozn O2   90x120 : 17</t>
  </si>
  <si>
    <t>61143031R</t>
  </si>
  <si>
    <t>okno plastové š = 900 mm; h = 1 200,0 mm; O1,S1; Uskla 1,10 W/m2K; barva bílá; profil 5-komorový; tl. rámu 67 mm; tl. křídla 82,5 mm</t>
  </si>
  <si>
    <t>v.č. D 3.1.13 ozn O1   90x120 : 44</t>
  </si>
  <si>
    <t>61143792.AR</t>
  </si>
  <si>
    <t>dveře vchodové š = 1 100 mm; h = 2 200,0 mm; plastové; otevíravé; počet křídel 1</t>
  </si>
  <si>
    <t>v.č. D 3.1.13 ozn D4   165x235 : 1</t>
  </si>
  <si>
    <t>998766101R00</t>
  </si>
  <si>
    <t>Přesun hmot pro konstrukce truhlářské v objektech výšky do 6 m</t>
  </si>
  <si>
    <t xml:space="preserve">  D 3.1.9 101 : 121,9</t>
  </si>
  <si>
    <t xml:space="preserve">  102 : 122,6</t>
  </si>
  <si>
    <t xml:space="preserve">  103 : 59,3</t>
  </si>
  <si>
    <t xml:space="preserve">  104 : 59,3</t>
  </si>
  <si>
    <t xml:space="preserve">  105 : 59,1</t>
  </si>
  <si>
    <t xml:space="preserve">  106 : 444,4</t>
  </si>
  <si>
    <t>1401</t>
  </si>
  <si>
    <t>784191101R00</t>
  </si>
  <si>
    <t>Příprava povrchu Penetrace (napouštění) podkladu disperzní, jednonásobná</t>
  </si>
  <si>
    <t>800-784</t>
  </si>
  <si>
    <t>stropy žebrované panely : 866,6*1,2</t>
  </si>
  <si>
    <t>101 : (14,35+8,75)*2*(5,41+3,06)/2</t>
  </si>
  <si>
    <t>102 : (14,24+8,74)*2*(5,41+3,06)/2</t>
  </si>
  <si>
    <t>103 : (14,24+4,2)*2*(5,41+3,06)/2</t>
  </si>
  <si>
    <t>104 : (14,24+4,2)*2*(5,41+3,06)/2</t>
  </si>
  <si>
    <t>105 : (14,24+4,19)*2*(5,41+3,06)/2</t>
  </si>
  <si>
    <t>106 : (14,54+31,21)*2*(5,41+3,06)/2</t>
  </si>
  <si>
    <t>-4,22*3,29*7</t>
  </si>
  <si>
    <t>sloupy : 0,28*4*5,41*6</t>
  </si>
  <si>
    <t>0,28*4*4,3*6</t>
  </si>
  <si>
    <t>0,28*4*3,5*6</t>
  </si>
  <si>
    <t>784195112R00</t>
  </si>
  <si>
    <t>Malby z malířských směsí hlinkové,  , bělost 77 %, dvojnásobné</t>
  </si>
  <si>
    <t>787600801R00</t>
  </si>
  <si>
    <t>Vysklení oken a dveří sklo ploché do 1 m2</t>
  </si>
  <si>
    <t>800-787</t>
  </si>
  <si>
    <t>979990162R00</t>
  </si>
  <si>
    <t>Poplatek za skládku dřevo+sklo</t>
  </si>
  <si>
    <t>210010105R00</t>
  </si>
  <si>
    <t>Chráničky a lišty lišta elektroinstalační, materiál PVC, šířky do 40 mm, uložená pevně šroubováním</t>
  </si>
  <si>
    <t>210010351R00</t>
  </si>
  <si>
    <t xml:space="preserve">Montáž krabice plastové rozvodka krabicová z lisovaného izolantu do 4 mm2, čtvercová, rozměr 124x124 mm, hloubka 50 mm, s víčkem,  </t>
  </si>
  <si>
    <t>POL1_9</t>
  </si>
  <si>
    <t>210020131R00</t>
  </si>
  <si>
    <t>Rošty rošt kabelový,  , šířky 200 mm, pro volné/pevné uložení</t>
  </si>
  <si>
    <t>210100001R00</t>
  </si>
  <si>
    <t>Ukončení vodičů, soubory pro kabely ukončení vodičů v rozvaděči včetně zapojení a vodičové koncovky,  , průřez do 2,5 mm2</t>
  </si>
  <si>
    <t>210100002R00</t>
  </si>
  <si>
    <t>Ukončení vodičů, soubory pro kabely ukončení vodičů v rozvaděči včetně zapojení a vodičové koncovky,  , průřez do 6 mm2</t>
  </si>
  <si>
    <t>210100003R00</t>
  </si>
  <si>
    <t>Ukončení vodičů, soubory pro kabely ukončení vodičů v rozvaděči včetně zapojení a vodičové koncovky,  , průřez do 16 mm2</t>
  </si>
  <si>
    <t>210110001R00</t>
  </si>
  <si>
    <t>Spínací, spouštěcí a regulační ústrojí spínač nástěnný pro prostředí obyčejné nebo vlhké včetně zapojení, jednopólový , řazení 1</t>
  </si>
  <si>
    <t>210110003R00</t>
  </si>
  <si>
    <t>Spínací, spouštěcí a regulační ústrojí spínač nástěnný pro prostředí obyčejné nebo vlhké včetně zapojení, sériový , řazení 5</t>
  </si>
  <si>
    <t>210111021R00</t>
  </si>
  <si>
    <t xml:space="preserve">Spínací, spouštěcí a regulační ústrojí zásuvka domovní v krabici včetně zapojení, provedení 2x (2P+PE),  </t>
  </si>
  <si>
    <t>210190001R00</t>
  </si>
  <si>
    <t xml:space="preserve">Rozvaděče, rozvodné skříně, desky, svorkovnice montáž oceloplechových rozvodnic do váhy , 20 kg,  </t>
  </si>
  <si>
    <t>210190002R00</t>
  </si>
  <si>
    <t xml:space="preserve">Rozvaděče, rozvodné skříně, desky, svorkovnice montáž oceloplechových rozvodnic do váhy , 50 kg,  </t>
  </si>
  <si>
    <t>210191501R00</t>
  </si>
  <si>
    <t>Rozvaděče, rozvodné skříně, desky, svorkovnice usazení skříně bez zednických prací a zapojení vodičů,  , tenkocementové skříně SP</t>
  </si>
  <si>
    <t>210201038R00</t>
  </si>
  <si>
    <t>Svítidla a osvětlovací zařízení svítidlo zářivkové, 58 W, stropní</t>
  </si>
  <si>
    <t>210203611R00</t>
  </si>
  <si>
    <t xml:space="preserve">Svítidla a osvětlovací zařízení reflektor Halospot, 50 W,  </t>
  </si>
  <si>
    <t>210220021R00</t>
  </si>
  <si>
    <t>Vedení uzemňovací uzemňovací vedení v zemi vč. svorek, propoj. izolace spojů, FeZn, do 120 mm2</t>
  </si>
  <si>
    <t>210810001R00</t>
  </si>
  <si>
    <t>Kabely silové kabel CYKY-m 750 V, 2 x 1,5 mm2, volně uložený</t>
  </si>
  <si>
    <t>210810005R00</t>
  </si>
  <si>
    <t>Kabely silové kabel CYKY-m 750 V, 3 x 1,5 mm2, volně uložený</t>
  </si>
  <si>
    <t>210810006R00</t>
  </si>
  <si>
    <t>Kabely silové kabel CYKY-m 750 V, 3 x 2,5 mm2, volně uložený</t>
  </si>
  <si>
    <t>210810014R00</t>
  </si>
  <si>
    <t>Kabely silové kabel CYKY-m 750 V, 4 x 16 mm2, volně uložený</t>
  </si>
  <si>
    <t>210810015R00</t>
  </si>
  <si>
    <t>Kabely silové kabel CYKY-m 750 V, 5 x 1,5 mm2, volně uložený</t>
  </si>
  <si>
    <t>006</t>
  </si>
  <si>
    <t>Úprava stávajícího hromosvodu demontáž a montáž svodů, ochranných úhelníků</t>
  </si>
  <si>
    <t>hod</t>
  </si>
  <si>
    <t>Kalkul</t>
  </si>
  <si>
    <t>210110000R00</t>
  </si>
  <si>
    <t xml:space="preserve">Spínač nástěnný jednopól.- řaz. 1/0 obyč prostředí </t>
  </si>
  <si>
    <t>210810032R00</t>
  </si>
  <si>
    <t xml:space="preserve">Kabel CYKY-m 750 V 5 x 6 mm2 volně uložený </t>
  </si>
  <si>
    <t>553130001T</t>
  </si>
  <si>
    <t>Kabelový žlab drátěný komplet dodávka dle PD</t>
  </si>
  <si>
    <t>Kabelové žlaby jsou určeny pro montáž kabelových tras</t>
  </si>
  <si>
    <t>silnoproudých světelných a motorických rozvodů, slaboproudých</t>
  </si>
  <si>
    <t>rozvodů, rozvodů měření a regulace a rozvodů jiných médií.</t>
  </si>
  <si>
    <t>Jednotlivé díly kabelových žlabů jsou standardně vyrobeny</t>
  </si>
  <si>
    <t>z ocelového drátu v povrchové úpravě galvanický nebo žárový</t>
  </si>
  <si>
    <t>zinek, nebo z nerezového drátu AISI 304.</t>
  </si>
  <si>
    <t>905      R00</t>
  </si>
  <si>
    <t>Hzs-revize provoz.souboru a st.obj.</t>
  </si>
  <si>
    <t>001</t>
  </si>
  <si>
    <t>Rozvaděč R1 výkres D.3.4.1.3</t>
  </si>
  <si>
    <t>POL3_9</t>
  </si>
  <si>
    <t>003</t>
  </si>
  <si>
    <t>Zásuvková skříň ZS výkres D.3.4.1.4</t>
  </si>
  <si>
    <t>15615235R</t>
  </si>
  <si>
    <t>drát ocelový; tažený, měkký; pozink.; pr. 10,00 mm; jak. 11 343</t>
  </si>
  <si>
    <t>kg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</si>
  <si>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</si>
  <si>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</si>
  <si>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</si>
  <si>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</si>
  <si>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</si>
  <si>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</si>
  <si>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</si>
  <si>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</si>
  <si>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</si>
  <si>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</si>
  <si>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</si>
  <si>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</t>
  </si>
  <si>
    <t>34535560R</t>
  </si>
  <si>
    <t>spínač nástěnný stiskací; jednopólový; IP 44; řazení 1; 10AX/250VAC; barva šedá</t>
  </si>
  <si>
    <t>34535561</t>
  </si>
  <si>
    <t>Spínač v plast krabici  řazení 1/0</t>
  </si>
  <si>
    <t>34535562R</t>
  </si>
  <si>
    <t>přepínač nástěnný stiskací, sériový; řazení 5; 10AX/250VAC; IP 44; barva šedá</t>
  </si>
  <si>
    <t>34551476.AR</t>
  </si>
  <si>
    <t>zásuvka jednonásobná, s ochranným kolíkem, s víčkem; řazení 2P+PE; 16 A, 250 V AC; IP 44</t>
  </si>
  <si>
    <t>34571590.AR</t>
  </si>
  <si>
    <t>rozvodka 6455-11 krabicová</t>
  </si>
  <si>
    <t>34572125R</t>
  </si>
  <si>
    <t>lišta elektroinstalační vkládací; mat. PVC samozhášivé; Š x V 40 x 40 mm; délka 3,00 m; bílá; stupeň hořlavosti A-C3; teplot.rozsah -5 až 60 °C</t>
  </si>
  <si>
    <t>34814149R</t>
  </si>
  <si>
    <t>svítidlo interiérové zářivkové přisazené (stropní) lineární; 2x58W; dvoutrubicové, kompenzované; indukční předřadník; IP 65; typ zdroje T26; mat.tělesa lakovaný plech bílé barvy, kryt struktorované plexi; patice G13</t>
  </si>
  <si>
    <t>34874302R</t>
  </si>
  <si>
    <t>světlomet tvar kruh d=615mm; vysokotlaká rtuťová výbojka 400W; těleso, držák ze slitiny AlSi, připojovací skříň silamidová; reflektor je z plátovaného chemicky leštěného a eloxovaného Al plechu; patice E 40; IP 54</t>
  </si>
  <si>
    <t>35441120R</t>
  </si>
  <si>
    <t>pásek uzemňovací provedení pozinkovaný; 30 x 4 mm</t>
  </si>
  <si>
    <t>35441415R</t>
  </si>
  <si>
    <t>podpěra vedení do zdiva, do dřeva; provedení Fe/Zn; délka 150 mm</t>
  </si>
  <si>
    <t>35441830R</t>
  </si>
  <si>
    <t>úhelník ochranný; l = 2 000 mm</t>
  </si>
  <si>
    <t>35441840R</t>
  </si>
  <si>
    <t>držák ochranného úhelníku do zdiva; provedení Fe/Zn; délka 250 mm</t>
  </si>
  <si>
    <t>35441846R</t>
  </si>
  <si>
    <t>štítek označení, plast</t>
  </si>
  <si>
    <t>35441925R</t>
  </si>
  <si>
    <t>svorka zkušební pro lano; provedení Fe/Zn</t>
  </si>
  <si>
    <t>35711716R</t>
  </si>
  <si>
    <t>skříň rozvodná kabelová rozvodná; přípojková (do 50mm2); celoplastový z termoplastu; konstrukce pro osazení do výklenku ve stěně; sad 1; pojistk.spodek nožový 00 (160A); způsob připojení přímé připojení plného vodiče do do konstrukční svorky</t>
  </si>
  <si>
    <t>RTS 11/ I</t>
  </si>
  <si>
    <t>460200163RT2</t>
  </si>
  <si>
    <t>Výkop kabelové rýhy 35/80 cm  hor.3, ruční výkop rýhy</t>
  </si>
  <si>
    <t>460420022R00</t>
  </si>
  <si>
    <t>Zřízení kabelového lože v rýze š. do 65 cm z písku</t>
  </si>
  <si>
    <t>460490012R00</t>
  </si>
  <si>
    <t>Fólie výstražná z PVC, šířka 33 cm</t>
  </si>
  <si>
    <t>460560163RT1</t>
  </si>
  <si>
    <t>Zához rýhy 35/80 cm, hornina třídy 3, ruční zához rýhy</t>
  </si>
  <si>
    <t>460620013R00</t>
  </si>
  <si>
    <t>Provizorní úprava terénu v přírodní hornině 3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</si>
  <si>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</si>
  <si>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</si>
  <si>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</si>
  <si>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D 2.1.13.6 vstup : 2,2*3*0,35</t>
  </si>
  <si>
    <t>D 2.1.9,D 2.1.10  : 6,89*8,25*0,3</t>
  </si>
  <si>
    <t>přístupová komunikace : 3*34,98*0,5</t>
  </si>
  <si>
    <t>přístupový chodník : 3*8*0,25</t>
  </si>
  <si>
    <t>122202209R00</t>
  </si>
  <si>
    <t>Odkopávky a prokopávky pro silnice v hornině 3 příplatek za lepivost horniny</t>
  </si>
  <si>
    <t>132101111R00</t>
  </si>
  <si>
    <t>Hloubení rýh šířky do 60 cm do 100 m3, v hornině 1-2,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</si>
  <si>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</si>
  <si>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 2.1.9,D 2.1.10 S8 : 4,86*0,4*0,65*2</t>
  </si>
  <si>
    <t>139601102R00</t>
  </si>
  <si>
    <t>Ruční výkop jam, rýh a šachet v hornině 3</t>
  </si>
  <si>
    <t>s přehozením na vzdálenost do 5 m nebo s naložením na ruční dopravní prostředek</t>
  </si>
  <si>
    <t>D 2.1.13.1 zateplení základů : (38,1+15,75)*2*0,6*0,68</t>
  </si>
  <si>
    <t>D 2.1.8 : (9,3+8,5+9,325*2+19,95+0,8)*0,6*1</t>
  </si>
  <si>
    <t>162301101R00</t>
  </si>
  <si>
    <t>Vodorovné přemístění výkopku z horniny 1 až 4, na vzdálenost přes 50  do 500 m</t>
  </si>
  <si>
    <t>D 2.1.13.1 zateplení základů : (38,14+15,75)*2*0,49*0,63</t>
  </si>
  <si>
    <t>D 2.1.10 : 38,14*1,5*0,3</t>
  </si>
  <si>
    <t>162701105R00</t>
  </si>
  <si>
    <t>Vodorovné přemístění výkopku z horniny 1 až 4, na vzdálenost přes 9 000  do 10 000 m</t>
  </si>
  <si>
    <t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t>
  </si>
  <si>
    <t>77,83275+2,5272+43,9416+34,32-33,2717</t>
  </si>
  <si>
    <t>162701109R00</t>
  </si>
  <si>
    <t>Vodorovné přemístění výkopku příplatek k ceně za každých dalších i započatých 1 000 m přes 10 000 m_x000D_
 z horniny 1 až 4</t>
  </si>
  <si>
    <t>(77,83275+2,5272+43,9416+34,32-33,2717)*15</t>
  </si>
  <si>
    <t>167101101R00</t>
  </si>
  <si>
    <t>Nakládání, skládání, překládání neulehlého výkopku nakládání výkopku_x000D_
 do 100 m3,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</si>
  <si>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</si>
  <si>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</si>
  <si>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</si>
  <si>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</si>
  <si>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</si>
  <si>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</si>
  <si>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181101105T01</t>
  </si>
  <si>
    <t>Úprava pláně v zářezech v hornině 1 až 4, se zhutněním, Edef2 30-45 MPa dle parametrů PD</t>
  </si>
  <si>
    <t>vyrovnáním výškových rozdílů, ploch vodorovných a ploch do sklonu 1 : 5.</t>
  </si>
  <si>
    <t>D 2.1.9,D 2.1.10 S8 : 6,89*8,25</t>
  </si>
  <si>
    <t>D 2.1.13.6 vstup : 2,2*3</t>
  </si>
  <si>
    <t>přístupový chodník : 3*8</t>
  </si>
  <si>
    <t>přístupová komunikace : 3*34,98</t>
  </si>
  <si>
    <t>181101105T00</t>
  </si>
  <si>
    <t>Statické zatěžovací zkoušky podkladní vrstvy pod komunikace a chodníky</t>
  </si>
  <si>
    <t>199000002R00</t>
  </si>
  <si>
    <t>Poplatky za skládku horniny 1- 4</t>
  </si>
  <si>
    <t>289970111R00</t>
  </si>
  <si>
    <t>Geotextílie separační, filtrační, zpevňující polypropylén, 300 g/m2</t>
  </si>
  <si>
    <t>800-2</t>
  </si>
  <si>
    <t>D 2.1.13.1 zateplení základů : (37,14+15,75)*2*0,8</t>
  </si>
  <si>
    <t>D 2.1.8 : (9,3+8,5+9,325*2+19,95+0,8)*0,6*1*1,035</t>
  </si>
  <si>
    <t>311419814T00</t>
  </si>
  <si>
    <t>Izolace perimetr. deskami tl. 12 cm, nopová fólie, zvýšená spotřeba lepidla na křivé plochy</t>
  </si>
  <si>
    <t>310239211RT2</t>
  </si>
  <si>
    <t>Zazdívka otvorů o ploše přes 1 m2 do 4 m2 ve zdivu nadzákladovém cihlami pálenými pro jakoukoliv maltu vápenocementovou</t>
  </si>
  <si>
    <t>z pomocného pracovního lešení o výšce podlahy do 1900 mm a pro zatížení do 1,5 kPa,</t>
  </si>
  <si>
    <t xml:space="preserve">  v.č. D 2.1.9 ,D 2.1.10 : 0,475*2,1</t>
  </si>
  <si>
    <t xml:space="preserve">  0,6*2,1</t>
  </si>
  <si>
    <t xml:space="preserve">  1,525*2,1</t>
  </si>
  <si>
    <t xml:space="preserve">  1,53*2,1</t>
  </si>
  <si>
    <t xml:space="preserve">  0,92*2,1</t>
  </si>
  <si>
    <t xml:space="preserve">  2,15*2,1</t>
  </si>
  <si>
    <t xml:space="preserve">  2,5*2,4</t>
  </si>
  <si>
    <t xml:space="preserve">  2,5*2,1</t>
  </si>
  <si>
    <t xml:space="preserve">  0,7*0,77*4</t>
  </si>
  <si>
    <t>28,526*0,375</t>
  </si>
  <si>
    <t>311238123R00</t>
  </si>
  <si>
    <t>Zdivo nosné z cihel a tvarovek pálených akusticky tlumivé tloušťky 250 mm, akustický útlum Rw = 57 dB, charakteristická pevnost v tlaku fk = 5,31 MPa, součinitel prostupu tepla U=1,0 W/m2.K</t>
  </si>
  <si>
    <t>v.č. D 2.1.9 ,D 2.1.10 : (8,875*2+9,95*2+17,95+2,625+9,7+6,45)*3,75</t>
  </si>
  <si>
    <t>-0,9*2,85*2</t>
  </si>
  <si>
    <t>-0,9*3*2</t>
  </si>
  <si>
    <t>317145315R00</t>
  </si>
  <si>
    <t>Překlady porobetonové nenosné délky 2000 mm, šířky 125 mm, výšky 124 mm</t>
  </si>
  <si>
    <t>D 2.1.9 P12 : 1</t>
  </si>
  <si>
    <t>317147301R00</t>
  </si>
  <si>
    <t>Překlady porobetonové nenosné délky 1200 mm, šířky 100 mm, výšky 250 mm</t>
  </si>
  <si>
    <t>D 2.1.9 P3 : 4</t>
  </si>
  <si>
    <t>317147311R00</t>
  </si>
  <si>
    <t>Překlady porobetonové nenosné délky 1200 mm, šířky 125 mm, výšky 250 mm</t>
  </si>
  <si>
    <t>D 2.1.9 P2 : 7</t>
  </si>
  <si>
    <t>317147321R00</t>
  </si>
  <si>
    <t>Překlady porobetonové nenosné délky 1200 mm, šířky 150 mm, výšky 250 mm</t>
  </si>
  <si>
    <t>D 2.1.9 P1 : 8</t>
  </si>
  <si>
    <t>317147326R00</t>
  </si>
  <si>
    <t>Překlady porobetonové nenosné délky 2500 mm, šířky 150 mm, výšky 250 mm</t>
  </si>
  <si>
    <t>317168130R00</t>
  </si>
  <si>
    <t>Překlady keramické montáž a dodávka nosné, délky 1000 mm, šířky 70 mm, výšky 238 mm</t>
  </si>
  <si>
    <t>D 2.1.9 P9 : 4*1</t>
  </si>
  <si>
    <t>317168131R00</t>
  </si>
  <si>
    <t>Překlady keramické montáž a dodávka nosné, délky 1250 mm, šířky 70 mm, výšky 238 mm</t>
  </si>
  <si>
    <t>D 2.1.9 P5 : 4*3</t>
  </si>
  <si>
    <t>P7 : 4*6</t>
  </si>
  <si>
    <t>317168133R00</t>
  </si>
  <si>
    <t>Překlady keramické montáž a dodávka nosné, délky 1750 mm, šířky 70 mm, výšky 238 mm</t>
  </si>
  <si>
    <t>D 2.1.9 P8 : 4*6</t>
  </si>
  <si>
    <t>317168135R00</t>
  </si>
  <si>
    <t>Překlady keramické montáž a dodávka nosné, délky 2250 mm, šířky 70 mm, výšky 238 mm</t>
  </si>
  <si>
    <t>D 2.1.9 P10 : 4*1</t>
  </si>
  <si>
    <t>317168137R00</t>
  </si>
  <si>
    <t>Překlady keramické montáž a dodávka nosné, délky 2750 mm, šířky 70 mm, výšky 238 mm</t>
  </si>
  <si>
    <t>D 2.1.9 P6 : 4*2</t>
  </si>
  <si>
    <t>317168139R00</t>
  </si>
  <si>
    <t>Překlady keramické montáž a dodávka nosné, délky 3250 mm, šířky 70 mm, výšky 238 mm</t>
  </si>
  <si>
    <t>D 2.1.9 P11 : 4*1</t>
  </si>
  <si>
    <t>317998111R00</t>
  </si>
  <si>
    <t>Překlady keramické izolace vkládaná mezi překlady tloušťky 50 mm</t>
  </si>
  <si>
    <t>D 2.1.9 P6-P11 : 2,75*2</t>
  </si>
  <si>
    <t>1,25*6</t>
  </si>
  <si>
    <t>1,75*6</t>
  </si>
  <si>
    <t>1*1</t>
  </si>
  <si>
    <t>2,25*1</t>
  </si>
  <si>
    <t>3,25*1</t>
  </si>
  <si>
    <t>319300012RT1</t>
  </si>
  <si>
    <t>Dodatečná izolace zdiva podřezáním a vložením fólie_x000D_
 zdivo cihelné, o tloušťce přes 300 do 450 mm</t>
  </si>
  <si>
    <t>D 2.1.13.1,D 2.1.9 dlažba : (36,9+15,75)*2</t>
  </si>
  <si>
    <t>342254511R00</t>
  </si>
  <si>
    <t>Příčky z cihel a tvárnic nepálených příčky z příčkovek pórobetonových tloušťky 75 mm</t>
  </si>
  <si>
    <t>včetně pomocného lešení</t>
  </si>
  <si>
    <t>v.č. D 2.1.9 ,D 2.1.10 : (0,9+2,7*3+0,95*2)*1,2</t>
  </si>
  <si>
    <t>342254611R00</t>
  </si>
  <si>
    <t>Příčky z cihel a tvárnic nepálených příčky z příčkovek pórobetonových tloušťky 100 mm</t>
  </si>
  <si>
    <t>v.č. D 2.1.9 ,D 2.1.10 : (2,7*5+1,2+0,9*21,475+1,2)*3,75</t>
  </si>
  <si>
    <t>-0,7*2*1</t>
  </si>
  <si>
    <t>-0,8*2*2</t>
  </si>
  <si>
    <t>342254711R00</t>
  </si>
  <si>
    <t>Příčky z cihel a tvárnic nepálených příčky z příčkovek pórobetonových tloušťky 125 mm</t>
  </si>
  <si>
    <t>v.č. D 2.1.9 ,D 2.1.10 : (27,95-20,78+2,7*4+5,05)*3,75</t>
  </si>
  <si>
    <t>-0,8*3*1</t>
  </si>
  <si>
    <t>přizdívky : (1+0,9)*1,2</t>
  </si>
  <si>
    <t>342254811R00</t>
  </si>
  <si>
    <t>Příčky z cihel a tvárnic nepálených příčky z příčkovek pórobetonových tloušťky 150 mm</t>
  </si>
  <si>
    <t>v.č. D 2.1.9 ,D 2.1.10 : (20,78+2,7*2+4)*3,75</t>
  </si>
  <si>
    <t>-0,8*3*6</t>
  </si>
  <si>
    <t>-0,8*2</t>
  </si>
  <si>
    <t>342948111R00</t>
  </si>
  <si>
    <t>Kotvení příček ke konstrukcím kotvami na hmoždinky</t>
  </si>
  <si>
    <t>v.č. D 2.1.9 ,D 2.1.10 : 3,75*16</t>
  </si>
  <si>
    <t>416026122R00</t>
  </si>
  <si>
    <t>Podhledy na kovové konstrukci opláštěné deskami sádrokartonovými dvouúrovňový křížový rošt z profilů CD zavěšený 1x deska, tloušťky 12,5 mm, protipožární, požární odolnost REI 45</t>
  </si>
  <si>
    <t>D 2.1.9 101 PVC : 75,7+2,2*6,46</t>
  </si>
  <si>
    <t>102 KD : 6,5</t>
  </si>
  <si>
    <t>103 KD : 8,6</t>
  </si>
  <si>
    <t>105 KD : 5,1</t>
  </si>
  <si>
    <t>106 KD : 8,6</t>
  </si>
  <si>
    <t>115 PVC : 12,6</t>
  </si>
  <si>
    <t>116 bet.stěrka : 25,2</t>
  </si>
  <si>
    <t>118 PVC : 104,8</t>
  </si>
  <si>
    <t>119 PVC : 7,5</t>
  </si>
  <si>
    <t>120 PVC : 44,4</t>
  </si>
  <si>
    <t>121 PVC : 40,4</t>
  </si>
  <si>
    <t>122 antistatické PVC : 3,8</t>
  </si>
  <si>
    <t>416026124R00</t>
  </si>
  <si>
    <t>Podhledy na kovové konstrukci opláštěné deskami sádrokartonovými dvouúrovňový křížový rošt z profilů CD zavěšený 1x deska, tloušťky 12,5 mm, protipožární impregnovaná, požární odolnost REI 45</t>
  </si>
  <si>
    <t>104 KD : 4,9</t>
  </si>
  <si>
    <t>107 KD : 3,8</t>
  </si>
  <si>
    <t>108 KD : 1,1</t>
  </si>
  <si>
    <t>109 KD : 5,6</t>
  </si>
  <si>
    <t>110 KD : 6+0,9*1,6</t>
  </si>
  <si>
    <t>111 KD : 2,7</t>
  </si>
  <si>
    <t>112 KD : 5,5</t>
  </si>
  <si>
    <t>113 KD : 7,5</t>
  </si>
  <si>
    <t>114 KD : 5,5</t>
  </si>
  <si>
    <t>117 bet.+stěrka : 126,3</t>
  </si>
  <si>
    <t>123 PVC +čistící zona : 3,3</t>
  </si>
  <si>
    <t>954111201T00</t>
  </si>
  <si>
    <t>SDK obklad mezistrop 2str., 1x RED tl.12,5 mm</t>
  </si>
  <si>
    <t>D 2.1.9 101 : 2,2</t>
  </si>
  <si>
    <t>113107410R00</t>
  </si>
  <si>
    <t>Odstranění podkladů nebo krytů z kameniva těženého, v ploše jednotlivě nad 50 m2, tloušťka vrstvy 100 mm</t>
  </si>
  <si>
    <t>D 2.1.9,D 2.1.10 S8 : 3*17</t>
  </si>
  <si>
    <t>113151111R00</t>
  </si>
  <si>
    <t>Rozebrání ploch ze silničních panelů</t>
  </si>
  <si>
    <t>338920023R00</t>
  </si>
  <si>
    <t>Osazení betonové palisády, š. do 20 cm, dl. 120 cm</t>
  </si>
  <si>
    <t>D 2.1.9,D 2.1.10 S8 : 4,86*2</t>
  </si>
  <si>
    <t>564231111R00</t>
  </si>
  <si>
    <t>Podklad nebo podsyp ze štěrkopísku tloušťka po zhutnění 100 mm</t>
  </si>
  <si>
    <t>s rozprostřením, vlhčením a zhutněním</t>
  </si>
  <si>
    <t>564851111R00</t>
  </si>
  <si>
    <t>Podklad ze štěrkodrti s rozprostřením a zhutněním tloušťka po zhutnění 150 mm</t>
  </si>
  <si>
    <t>564861111R00</t>
  </si>
  <si>
    <t>Podklad ze štěrkodrti s rozprostřením a zhutněním tloušťka po zhutnění 200 mm</t>
  </si>
  <si>
    <t>564871111R00</t>
  </si>
  <si>
    <t>Podklad ze štěrkodrti s rozprostřením a zhutněním tloušťka po zhutnění 250 mm</t>
  </si>
  <si>
    <t>565141111R00</t>
  </si>
  <si>
    <t>Podklad z kameniva obaleného asfaltem v pruhu šířky do 3 m, třídy 1, tloušťka po zhutnění 60 mm</t>
  </si>
  <si>
    <t>s rozprostřením a zhutněním</t>
  </si>
  <si>
    <t>567122114R00</t>
  </si>
  <si>
    <t>Podklad z kameniva zpevněného cementem KZC 1, tloušťka po zhutnění 150 mm</t>
  </si>
  <si>
    <t>bez dilatačních spár, s rozprostřením a zhutněním, ošetřením povrchu podkladu vodou</t>
  </si>
  <si>
    <t>573231111R00</t>
  </si>
  <si>
    <t>Postřik živičný spojovací bez posypu kamenivem ze silniční emulze, v množství od 0,5 do 0,7 kg/m2</t>
  </si>
  <si>
    <t>577131211R00</t>
  </si>
  <si>
    <t>Beton asfaltový s rozprostřením a zhutněním v pruhu šířky do 3 m, ACO 8 nebo ACO 11 nebo ACO 16, tloušťky 40 mm, plochy přes 1000 m2</t>
  </si>
  <si>
    <t>581121111R00</t>
  </si>
  <si>
    <t>Kryt cementobetonový silničních komunikací skupiny 3 a 4, tloušťky 150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</si>
  <si>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</si>
  <si>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</si>
  <si>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</si>
  <si>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596215061R00</t>
  </si>
  <si>
    <t>Kladení zámkové dlažby do drtě tloušťka dlažby 100 mm, tloušťka lože 40 mm</t>
  </si>
  <si>
    <t>596291115R00</t>
  </si>
  <si>
    <t>Řezání zámkové dlažby tloušťky 100 mm</t>
  </si>
  <si>
    <t>631361921RT5</t>
  </si>
  <si>
    <t>Výztuž mazanin z betonů a z lehkých betonů ze svařovaných sítí průměr drátu 6 mm, velikost oka 150/150 mm</t>
  </si>
  <si>
    <t>D 2.1.13.6 vstup : 2,2*3*0,003301*2</t>
  </si>
  <si>
    <t>917832111RT7</t>
  </si>
  <si>
    <t>Osazení silničního nebo chodníkového obrubníku včetně dodávky betonovéího obrubníku_x000D_
 rozměru 1000/150/250 mm, stojatého, bez boční opěry, do lože z betonu prostého C 12/15</t>
  </si>
  <si>
    <t>S dodáním hmot pro lože tl. 80-100 mm.</t>
  </si>
  <si>
    <t>přístupová komunikace : 2*34,98</t>
  </si>
  <si>
    <t>59228414R</t>
  </si>
  <si>
    <t>palisáda beton; průřez kruh s úsečí; d = 200,0 mm; l = 175 mm; h = 1 000 mm; barva šedá; odlehčená</t>
  </si>
  <si>
    <t>D 2.1.9,D 2.1.10 S8 : 9,72/0,175*1,01</t>
  </si>
  <si>
    <t>59245110R</t>
  </si>
  <si>
    <t>dlažba betonová dvouvrstvá, skladebná; obdélník; šedá; l = 200 mm; š = 100 mm; tl. 60,0 mm</t>
  </si>
  <si>
    <t>přístupový chodník : 3*8*1,01</t>
  </si>
  <si>
    <t>59245288R</t>
  </si>
  <si>
    <t>dlažba betonová zámková, dvouvrstvá; vlnka ostrá; šedá; l = 225 mm; š = 112 mm; tl. 100,0 mm</t>
  </si>
  <si>
    <t>D 2.1.9,D 2.1.10 S8 : 6,89*8,25*1,01</t>
  </si>
  <si>
    <t>979990001R00</t>
  </si>
  <si>
    <t>Poplatek za skládku stavební suti</t>
  </si>
  <si>
    <t>113106121R00</t>
  </si>
  <si>
    <t>Rozebrání dlažeb, panelů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</si>
  <si>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</si>
  <si>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D 2.1.13.1,D 2.1.9 dlažba : (38,1+15,75)*2*0,6</t>
  </si>
  <si>
    <t>113107310R00</t>
  </si>
  <si>
    <t>Odstranění podkladů nebo krytů z kameniva těženého, v ploše jednotlivě do 50 m2, tloušťka vrstvy 100 mm</t>
  </si>
  <si>
    <t>639571110R00</t>
  </si>
  <si>
    <t>Okapový chodník podél budovy z kačírku podklad ze štěrkopísku, tloušťky 100 mm</t>
  </si>
  <si>
    <t>bez obrubníku a bez textílie</t>
  </si>
  <si>
    <t>D 2.1.13.1,D 2.1.9 dlažba : (2,8+7,7)*0,6</t>
  </si>
  <si>
    <t>D 2.1.13.1 žlaby : (37,18+0,6+15,75+0,6+37,18)*0,6</t>
  </si>
  <si>
    <t>D 2.1.13.1,D 2.1.9 dlažba : (38,1+15,75)*2</t>
  </si>
  <si>
    <t>935111111R00</t>
  </si>
  <si>
    <t>Osazení příkopového žlabu se zřízením lože tl. 100 mm z kameniva těženého nebo štěrkopísku, z betonových příkopových tvárnic, šířky do 500 mm</t>
  </si>
  <si>
    <t>s vyplněním a zatřením spár cementovou maltou, se zřízením lože tl. 10 cm</t>
  </si>
  <si>
    <t>D 2.1.13.1 D 2.1.9 žlaby : (37,18+0,6+15,75+0,6+37,18)*0,6</t>
  </si>
  <si>
    <t>632921912T00</t>
  </si>
  <si>
    <t>Okapový chodník z dlaždic bet. do písku, tl. 40 mm, dlažba 60/5cm D+M</t>
  </si>
  <si>
    <t>D 2.1.13.1,D 2.1.9 : (2,8+7,7)*0,6</t>
  </si>
  <si>
    <t>59227001.B</t>
  </si>
  <si>
    <t>Žlabovka betonová 33x59cm přírodní</t>
  </si>
  <si>
    <t>D 2.1.13.1 žlaby : (37,18+0,6+15,75+0,6+37,18)/0,33*1,01</t>
  </si>
  <si>
    <t>602016191R00</t>
  </si>
  <si>
    <t>Omítky stěn z hotových směsí Doplňkové práce pro omítky stěn z hotových směsí_x000D_
 penetrační nátěr stěn akrylátový</t>
  </si>
  <si>
    <t>101 : (27,95*2+2,2+6,46*2+2,2)*3,75</t>
  </si>
  <si>
    <t>-0,8*3*8</t>
  </si>
  <si>
    <t>-0,9*3*3</t>
  </si>
  <si>
    <t>-0,9*2</t>
  </si>
  <si>
    <t>102 : (2,4+2,7)*2*3,75</t>
  </si>
  <si>
    <t>-0,8*3</t>
  </si>
  <si>
    <t>-1,5*1,8</t>
  </si>
  <si>
    <t>(1,5+1,8*2)*0,3</t>
  </si>
  <si>
    <t>103 : (3,2+2,7)*2*3,75</t>
  </si>
  <si>
    <t>-1,3*2,1</t>
  </si>
  <si>
    <t>(1,3+2,1*2)*0,3</t>
  </si>
  <si>
    <t>104 : (1,8+2,7)*2*3,75</t>
  </si>
  <si>
    <t>-0,9*2,1</t>
  </si>
  <si>
    <t>(0,9+2,1*2)*0,3</t>
  </si>
  <si>
    <t>105 : (1,9+2,7)*2*3,75</t>
  </si>
  <si>
    <t>106 : (3,2+2,7)*2*3,75</t>
  </si>
  <si>
    <t>107 : (1,9+2,7)*2*3,75</t>
  </si>
  <si>
    <t>108 : (0,9+1,2)*2*3,75</t>
  </si>
  <si>
    <t>-0,7*3</t>
  </si>
  <si>
    <t>109 : (2,055+2,7)*2*3,75</t>
  </si>
  <si>
    <t>110 : (1,65+2,7)*2*3,75</t>
  </si>
  <si>
    <t>-0,7*2</t>
  </si>
  <si>
    <t>(1,6+0,9)*2*3,75</t>
  </si>
  <si>
    <t>111 : (1,6+1,7)*2*3,75</t>
  </si>
  <si>
    <t>-0,9*3</t>
  </si>
  <si>
    <t>112 : (2,02+2,7)*2*3,75</t>
  </si>
  <si>
    <t>113 : (2,75+2,7)*2*3,75</t>
  </si>
  <si>
    <t>114 : (2+1,4)*2*3,75</t>
  </si>
  <si>
    <t>-0,6*2*2</t>
  </si>
  <si>
    <t>(0,95+1,2)*2*3,75*2</t>
  </si>
  <si>
    <t>115 : (2,5+5,05)*2*3,75</t>
  </si>
  <si>
    <t>-1,8*2,1</t>
  </si>
  <si>
    <t>(1,8+2,1*2)*0,3</t>
  </si>
  <si>
    <t>116 : (4+6,3)*2*3,75</t>
  </si>
  <si>
    <t>-0,9*1,2*3</t>
  </si>
  <si>
    <t>-0,6*1,2</t>
  </si>
  <si>
    <t>(0,9+1,2*2)*0,3*3</t>
  </si>
  <si>
    <t>(0,6+1,2*2)*0,3</t>
  </si>
  <si>
    <t>117 : (13,52+9,7)*2*3,75</t>
  </si>
  <si>
    <t>-2,5*2,1*2</t>
  </si>
  <si>
    <t>-0,9*1,2</t>
  </si>
  <si>
    <t>-2,8*3</t>
  </si>
  <si>
    <t>-1*2,1</t>
  </si>
  <si>
    <t>(2,5+2,1*2)*0,3*2</t>
  </si>
  <si>
    <t>(0,9+1,2*2)*0,3</t>
  </si>
  <si>
    <t>(2,8+3*2)*0,3</t>
  </si>
  <si>
    <t>(1+2,1*2)*0,3</t>
  </si>
  <si>
    <t>118 : (10,805+9,7)*2*3,75</t>
  </si>
  <si>
    <t>-2,315*2,1</t>
  </si>
  <si>
    <t>-2,5*2,1</t>
  </si>
  <si>
    <t>(2,315+2,1*2)*0,3</t>
  </si>
  <si>
    <t>(2,5+2,1*2)*0,3</t>
  </si>
  <si>
    <t>119 : (2,2+3,39)*2*3,75</t>
  </si>
  <si>
    <t>-0,6*2,1</t>
  </si>
  <si>
    <t>(0,6+2,1*2)*0,3</t>
  </si>
  <si>
    <t>120 : (8,875+4,9)*2*3,75</t>
  </si>
  <si>
    <t>-1,3*1,8</t>
  </si>
  <si>
    <t>-0,9*2,85</t>
  </si>
  <si>
    <t>(1,3+1,8*2)*0,3</t>
  </si>
  <si>
    <t>(0,9+2,85*2)*0,25</t>
  </si>
  <si>
    <t>121 : (8,875+4,55)*2*3,75</t>
  </si>
  <si>
    <t>-2,5*1,8</t>
  </si>
  <si>
    <t>(2,5+1,8*2)*0,3</t>
  </si>
  <si>
    <t>122 : (1,375+2,7)*2*3,75</t>
  </si>
  <si>
    <t>123 : 1,6*3,75*2</t>
  </si>
  <si>
    <t>D 2.1.14  O1 : 1,28*2,09*4</t>
  </si>
  <si>
    <t>D 2.1.14  O2 : 0,88*2,09*1</t>
  </si>
  <si>
    <t>D 2.1.14  O3 : 2,48*2,09*4</t>
  </si>
  <si>
    <t>D 2.1.14  O4 : 1,28*1,79*2</t>
  </si>
  <si>
    <t>D 2.1.14  O5 : 1,48*1,79*2</t>
  </si>
  <si>
    <t>D 2.1.14  O6 : 0,58*1,19*1</t>
  </si>
  <si>
    <t>D 2.1.14  O7 : 0,88*1,19*4</t>
  </si>
  <si>
    <t>D 2.1.14  O8 : 1,78*2,09*1</t>
  </si>
  <si>
    <t>D 2.1.14  O9 : 1,28*1,79*1</t>
  </si>
  <si>
    <t>D 2.1.14  O10 : 0,58*2,09*1</t>
  </si>
  <si>
    <t>D 2.1.14 O 11 : 1,28*2,09*3</t>
  </si>
  <si>
    <t>D 2.1.14 O 12 : 0,88*2,09*4</t>
  </si>
  <si>
    <t>D 2.1.14  O 13 : 2,18*3,03*1</t>
  </si>
  <si>
    <t>D 2.1.14  O 14 : 2,18*3,03*1</t>
  </si>
  <si>
    <t>D 2.1.14  O 15 : 0,98*2,19*1</t>
  </si>
  <si>
    <t>D 2.1.14  O 16 : 2,8*3*1</t>
  </si>
  <si>
    <t>612421626R00</t>
  </si>
  <si>
    <t>Omítky vnitřní stěn vápenné nebo vápenocementové v podlaží i ve schodišti hladké</t>
  </si>
  <si>
    <t>pod obklady : 192,02</t>
  </si>
  <si>
    <t>101 PVC : (27,95*2+2,2+6,46*2+2,2)*3,75</t>
  </si>
  <si>
    <t>102 KD : (2,4+2,7)*2*3,75</t>
  </si>
  <si>
    <t>103 KD : (3,2+2,7)*2*3,75</t>
  </si>
  <si>
    <t>104 KD : (1,8+2,7)*2*3,75</t>
  </si>
  <si>
    <t>105 KD : (1,9+2,7)*2*3,75</t>
  </si>
  <si>
    <t>106 KD : (3,2+2,7)*2*3,75</t>
  </si>
  <si>
    <t>107 KD : (1,9+2,7)*2*3,75</t>
  </si>
  <si>
    <t>108 KD : (0,9+1,2)*2*3,75</t>
  </si>
  <si>
    <t>109 KD : (2,055+2,7)*2*3,75</t>
  </si>
  <si>
    <t>110 KD : (1,65+2,7)*2*3,75</t>
  </si>
  <si>
    <t>111 KD : (1,6+1,7)*2*3,75</t>
  </si>
  <si>
    <t>112 KD : (2,02+2,7)*2*3,75</t>
  </si>
  <si>
    <t>113 KD : (2,75+2,7)*2*3,75</t>
  </si>
  <si>
    <t>114 KD : (2+1,4)*2*3,75</t>
  </si>
  <si>
    <t>115 PVC : (2,5+5,05)*2*3,75</t>
  </si>
  <si>
    <t>116 bet.stěrka : (4+6,3)*2*3,75</t>
  </si>
  <si>
    <t>117 bet.stěrka : (13,52+9,7)*2*3,75</t>
  </si>
  <si>
    <t>118 PVC : (10,805+9,7)*2*3,75</t>
  </si>
  <si>
    <t>119 PVC : (2,2+3,39)*2*3,75</t>
  </si>
  <si>
    <t>120 PVC : (8,875+4,9)*2*3,75</t>
  </si>
  <si>
    <t>121 PVC : (8,875+4,55)*2*3,75</t>
  </si>
  <si>
    <t>122 antistatické PVC : (1,375+2,7)*2*3,75</t>
  </si>
  <si>
    <t>123 PVC +čistící zona : 1,6*3,75*2</t>
  </si>
  <si>
    <t>odpočet obklady : -192,02</t>
  </si>
  <si>
    <t>612425931RT2</t>
  </si>
  <si>
    <t xml:space="preserve">  D 2.1.14  O1 : (1,28+2,09*2)*4</t>
  </si>
  <si>
    <t xml:space="preserve">  D 2.1.14  O2 : (0,88+2,09*2)*1</t>
  </si>
  <si>
    <t xml:space="preserve">  D 2.1.14  O3 : (2,48+2,09*2)*4</t>
  </si>
  <si>
    <t xml:space="preserve">  D 2.1.14  O4 : (1,28+1,79*2)*2</t>
  </si>
  <si>
    <t xml:space="preserve">  D 2.1.14  O5 : (1,48+1,79*2)*2</t>
  </si>
  <si>
    <t xml:space="preserve">  D 2.1.14  O6 : (0,58+1,19*2)*1</t>
  </si>
  <si>
    <t xml:space="preserve">  D 2.1.14  O7 : (0,88+1,19*2)*4</t>
  </si>
  <si>
    <t xml:space="preserve">  D 2.1.14  O8 : (1,78+2,09*2)*1</t>
  </si>
  <si>
    <t xml:space="preserve">  D 2.1.14  O9 : (1,28+1,79*2)*1</t>
  </si>
  <si>
    <t xml:space="preserve">  D 2.1.14  O10 : (0,58+2,09*2)*1</t>
  </si>
  <si>
    <t xml:space="preserve">  D 2.1.14O 11 : (1,28+2,09*2)*3</t>
  </si>
  <si>
    <t xml:space="preserve">  D 2.1.14O 12 : (0,88+2,09*2)*4</t>
  </si>
  <si>
    <t xml:space="preserve">  D 2.1.14  O 13 : (2,18+3,03*2)*1</t>
  </si>
  <si>
    <t xml:space="preserve">  D 2.1.14  O 14 : (2,18+3,03*2)*1</t>
  </si>
  <si>
    <t xml:space="preserve">  D 2.1.14  O 15 : (0,98+2,19*2)*1</t>
  </si>
  <si>
    <t xml:space="preserve">  D 2.1.14  O 16 : (2,8+3*2)*1</t>
  </si>
  <si>
    <t>172,2*0,375</t>
  </si>
  <si>
    <t>622473187RT2</t>
  </si>
  <si>
    <t>Příplatek za okenní začišťovací lištu včetně dodávky</t>
  </si>
  <si>
    <t>D 2.1.14  O1 : (1,28+2,09*2)*4</t>
  </si>
  <si>
    <t>D 2.1.14  O2 : (0,88+2,09*2)*1</t>
  </si>
  <si>
    <t>D 2.1.14  O3 : (2,48+2,09*2)*4</t>
  </si>
  <si>
    <t>D 2.1.14  O4 : (1,28+1,79*2)*2</t>
  </si>
  <si>
    <t>D 2.1.14  O5 : (1,48+1,79*2)*2</t>
  </si>
  <si>
    <t>D 2.1.14  O6 : (0,58+1,19*2)*1</t>
  </si>
  <si>
    <t>D 2.1.14  O7 : (0,88+1,19*2)*4</t>
  </si>
  <si>
    <t>D 2.1.14  O8 : (1,78+2,09*2)*1</t>
  </si>
  <si>
    <t>D 2.1.14  O9 : (1,28+1,79*2)*1</t>
  </si>
  <si>
    <t>D 2.1.14  O10 : (0,58+2,09*2)*1</t>
  </si>
  <si>
    <t>D 2.1.14O 11 : (1,28+2,09*2)*3</t>
  </si>
  <si>
    <t>D 2.1.14O 12 : (0,88+2,09*2)*4</t>
  </si>
  <si>
    <t>D 2.1.14  O 13 : (2,18+3,03*2)*1</t>
  </si>
  <si>
    <t>D 2.1.14  O 14 : (2,18+3,03*2)*1</t>
  </si>
  <si>
    <t>D 2.1.14  O 15 : (0,98+2,19*2)*1</t>
  </si>
  <si>
    <t>D 2.1.14  O 16 : (2,8+3*2)*1</t>
  </si>
  <si>
    <t xml:space="preserve">  D 2.1.14  O1 : 1,28*4</t>
  </si>
  <si>
    <t xml:space="preserve">  D 2.1.14  O2 : 0,88*1</t>
  </si>
  <si>
    <t xml:space="preserve">  D 2.1.14  O3 : 2,48*4</t>
  </si>
  <si>
    <t xml:space="preserve">  D 2.1.14  O4 : 1,28*2</t>
  </si>
  <si>
    <t xml:space="preserve">  D 2.1.14  O5 : 1,48*2</t>
  </si>
  <si>
    <t xml:space="preserve">  D 2.1.14  O6 : 0,58*1</t>
  </si>
  <si>
    <t xml:space="preserve">  D 2.1.14  O7 : 0,88*4</t>
  </si>
  <si>
    <t xml:space="preserve">  D 2.1.14  O8 : 1,78*1</t>
  </si>
  <si>
    <t xml:space="preserve">  D 2.1.14  O9 : 1,28*1</t>
  </si>
  <si>
    <t xml:space="preserve">  D 2.1.14  O10 : 0,58*1</t>
  </si>
  <si>
    <t xml:space="preserve">  D 2.1.14 O 11 : 1,28*3</t>
  </si>
  <si>
    <t xml:space="preserve">  D 2.1.14 O 12 : 0,88*4</t>
  </si>
  <si>
    <t>36,54*0,3</t>
  </si>
  <si>
    <t>622319562T00</t>
  </si>
  <si>
    <t>Zateplovací systém Weber, parapet, XPS tl. 20 mm</t>
  </si>
  <si>
    <t xml:space="preserve">  D 2.1.14  O1 boky zateplení : (1,28+2,09*2)*4</t>
  </si>
  <si>
    <t>172,22*0,15</t>
  </si>
  <si>
    <t xml:space="preserve">  </t>
  </si>
  <si>
    <t>602016193R00</t>
  </si>
  <si>
    <t>Omítky stěn z hotových směsí Doplňkové práce pro omítky stěn z hotových směsí_x000D_
 hloubková penetrace stěn akrylátová</t>
  </si>
  <si>
    <t>D 2.1.2,D 2.1.10 S3 : 37,18*4,79</t>
  </si>
  <si>
    <t>37,18*4,04</t>
  </si>
  <si>
    <t>16,03*4,35*2</t>
  </si>
  <si>
    <t>16,03/2*1,82*2</t>
  </si>
  <si>
    <t>D 2.1.14  O1 : -1,28*2,09*4</t>
  </si>
  <si>
    <t>D 2.1.14  O2 : -0,88*2,09*1</t>
  </si>
  <si>
    <t>D 2.1.14  O3 : -2,48*2,09*4</t>
  </si>
  <si>
    <t>D 2.1.14  O4 : -1,28*1,79*2</t>
  </si>
  <si>
    <t>D 2.1.14  O5 : -1,48*1,79*2</t>
  </si>
  <si>
    <t>D 2.1.14  O6 : -0,58*1,19*1</t>
  </si>
  <si>
    <t>D 2.1.14  O7 : -0,88*1,19*4</t>
  </si>
  <si>
    <t>D 2.1.14  O8 : -1,78*2,09*1</t>
  </si>
  <si>
    <t>D 2.1.14  O9 : -1,28*1,79*1</t>
  </si>
  <si>
    <t>D 2.1.14  O10 : -0,58*2,09*1</t>
  </si>
  <si>
    <t>D 2.1.14 O 11 : -1,28*2,09*3</t>
  </si>
  <si>
    <t>D 2.1.14 O 12 : -0,88*2,09*4</t>
  </si>
  <si>
    <t>D 2.1.14  O 13 : -2,18*3,03*1</t>
  </si>
  <si>
    <t>D 2.1.14  O 14 : -2,18*3,03*1</t>
  </si>
  <si>
    <t>D 2.1.14  O 15 : -0,98*2,19*1</t>
  </si>
  <si>
    <t>D 2.1.14  O 16 : -2,8*3*1</t>
  </si>
  <si>
    <t>622300103T00</t>
  </si>
  <si>
    <t>Výtažné zkoušky pro zateplovací systém</t>
  </si>
  <si>
    <t>622319123RV1</t>
  </si>
  <si>
    <t>Zateplení soklu soklovým polystyrénem, tloušťky 120 mm, zakončené stěrkou s výztužnou tkaninou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</si>
  <si>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</si>
  <si>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</si>
  <si>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Položka neobsahuje kontaktní nátěr a povrchovou úpravu omítkou.</t>
  </si>
  <si>
    <t>D 2.1.9,D 2.1.13.1,8 zateplení základů : (37,14+15,75)*(0,5+0,3)/2</t>
  </si>
  <si>
    <t>(37,14+15,75)*(0,75+0,46)/2</t>
  </si>
  <si>
    <t>(-2,8+2,2)*0,4</t>
  </si>
  <si>
    <t>622319434RT1</t>
  </si>
  <si>
    <t>Zateplení fasády  , prodyšným polystyrénem s reflexní úpravou, tloušťky 140 mm, kontaktní nátěr a silikonová omítka, 3,3 kg/m2</t>
  </si>
  <si>
    <t>K ochraně hran na rozích budovy je zahrnuto 0,14 m rohových lišt na m2.</t>
  </si>
  <si>
    <t>622319564R00</t>
  </si>
  <si>
    <t>Zateplení parapetu extrudovaným polystyrénem, tloušťky 40 mm</t>
  </si>
  <si>
    <t>nanesení lepicího tmelu na izolační desky, nalepení desek, natažení stěrky, vtlačení výztužné tkaniny (1,15 m2/m2) a přehlazení stěrky. Položka obsahuje  5,0 m parapetních lišt na m2.</t>
  </si>
  <si>
    <t>36,54*0,14</t>
  </si>
  <si>
    <t>622391121R00</t>
  </si>
  <si>
    <t>Příplatky, slevy za hmoždinky STR U 6 ks/m2, s dodávkou hmoždinek</t>
  </si>
  <si>
    <t>622319014R00</t>
  </si>
  <si>
    <t>Profily zakládací hliníkové, pro izolaci tl. 140 mm</t>
  </si>
  <si>
    <t>D 2.1.2,D 2.1.10 S3 : (37,18+16,03)*2</t>
  </si>
  <si>
    <t>D 2.1.14  O 13 : -2,18</t>
  </si>
  <si>
    <t>D 2.1.14  O 16 : -2,8</t>
  </si>
  <si>
    <t>D 2.1.2,D 2.1.10 S3 : (36,9+15,75)*2*4,55</t>
  </si>
  <si>
    <t>15,75/2*1,82*4,55*2</t>
  </si>
  <si>
    <t>-0,7*0,77*4</t>
  </si>
  <si>
    <t>-1,25*2,1*2</t>
  </si>
  <si>
    <t>-2,5*2,1*4</t>
  </si>
  <si>
    <t>-1,25*2,1</t>
  </si>
  <si>
    <t>-2,5*2,4</t>
  </si>
  <si>
    <t>-0,9*1,2*6</t>
  </si>
  <si>
    <t>-3,1*2,1*3</t>
  </si>
  <si>
    <t>-0,65*2,1</t>
  </si>
  <si>
    <t>-1,5*1,8*2</t>
  </si>
  <si>
    <t>-1,5*3</t>
  </si>
  <si>
    <t>-1,2*1,8*2</t>
  </si>
  <si>
    <t>-2,4*3</t>
  </si>
  <si>
    <t>622432112R00</t>
  </si>
  <si>
    <t>Omítky vnější stěn z umělého kamene v přírodní barvě drtí dekorativní střednězrnné, akrylátové, omítka tenkovrstvá pro interier i exterier; plnivo mramor; zrnitost do 3,00 mm; pojivo akrylátové; probarvená; ruční; odolná proti atm. vlivům, poš...</t>
  </si>
  <si>
    <t>622481291R00</t>
  </si>
  <si>
    <t>Vyztužení vnějších omítek stěn sklotextilní síťovinou montáž výztužné lišty rohové a dilatační- bez dodávky materiálu</t>
  </si>
  <si>
    <t>D 2.1.12 : 2*4,79</t>
  </si>
  <si>
    <t>2*4,04</t>
  </si>
  <si>
    <t>622481292R00</t>
  </si>
  <si>
    <t>Vyztužení vnějších omítek stěn sklotextilní síťovinou montáž výztužné lišty okenní a podokenní - bez dodávky materiálu</t>
  </si>
  <si>
    <t>D 2.1.14  O1 : (1,28+2,09)*2*4</t>
  </si>
  <si>
    <t>D 2.1.14  O2 : (0,88+2,09)*2*1</t>
  </si>
  <si>
    <t>D 2.1.14  O3 : (2,48+2,09)*2*4</t>
  </si>
  <si>
    <t>D 2.1.14  O4 : (1,28+1,79)*2*2</t>
  </si>
  <si>
    <t>D 2.1.14  O5 : (1,48+1,79)*2*2</t>
  </si>
  <si>
    <t>D 2.1.14  O6 : (0,58+1,19)*2*1</t>
  </si>
  <si>
    <t>D 2.1.14  O7 : (0,88+1,19)*2*4</t>
  </si>
  <si>
    <t>D 2.1.14  O8 : (1,78+2,09)*2*1</t>
  </si>
  <si>
    <t>D 2.1.14  O9 : (1,28+1,79)*2*1</t>
  </si>
  <si>
    <t>D 2.1.14  O10 : (0,58+2,09)*2*1</t>
  </si>
  <si>
    <t>D 2.1.14 O 11 : (1,28+2,09)*2*3</t>
  </si>
  <si>
    <t>D 2.1.14 O 12 : (0,88+2,09)*2*4</t>
  </si>
  <si>
    <t>D 2.1.14  O 13 : (2,18+3,03)*2*1</t>
  </si>
  <si>
    <t>D 2.1.14  O 14 : (2,18+3,03)*2*1</t>
  </si>
  <si>
    <t>D 2.1.14  O 15 : (0,98+2,19)*2*1</t>
  </si>
  <si>
    <t>D 2.1.14  O 16 : (2,8+3)*2*1</t>
  </si>
  <si>
    <t>62291</t>
  </si>
  <si>
    <t>Provedení odtrhových a tahových zkoušek před, zahájením ETICSU</t>
  </si>
  <si>
    <t>28350122R</t>
  </si>
  <si>
    <t>profil okenní pro zateplení s tkaninou; plastový; l = 2 400 mm; bílý</t>
  </si>
  <si>
    <t xml:space="preserve">  D 2.1.14  O1 : 2,09*2*4</t>
  </si>
  <si>
    <t xml:space="preserve">  D 2.1.14  O2 : 2,09*2*1</t>
  </si>
  <si>
    <t xml:space="preserve">  D 2.1.14  O3 : 2,09*2*4</t>
  </si>
  <si>
    <t xml:space="preserve">  D 2.1.14  O4 : 1,79*2*2</t>
  </si>
  <si>
    <t xml:space="preserve">  D 2.1.14  O5 : 1,79*2*2</t>
  </si>
  <si>
    <t xml:space="preserve">  D 2.1.14  O6 : 1,19*2*1</t>
  </si>
  <si>
    <t xml:space="preserve">  D 2.1.14  O7 : 1,19*2*4</t>
  </si>
  <si>
    <t xml:space="preserve">  D 2.1.14  O8 : 2,09*2*1</t>
  </si>
  <si>
    <t xml:space="preserve">  D 2.1.14  O9 : 1,79*2*1</t>
  </si>
  <si>
    <t xml:space="preserve">  D 2.1.14  O10 : 2,09*2*1</t>
  </si>
  <si>
    <t xml:space="preserve">  D 2.1.14 O 11 : 2,09*2*3</t>
  </si>
  <si>
    <t xml:space="preserve">  D 2.1.14 O 12 : 2,09*2*4</t>
  </si>
  <si>
    <t xml:space="preserve">  D 2.1.14  O 13 : 3,03*2*1</t>
  </si>
  <si>
    <t xml:space="preserve">  D 2.1.14  O 14 : 3,03*2*1</t>
  </si>
  <si>
    <t xml:space="preserve">  D 2.1.14  O 15 : 2,19*2*1</t>
  </si>
  <si>
    <t xml:space="preserve">  D 2.1.14  O 16 : 3*2*1</t>
  </si>
  <si>
    <t>127,54*1,1</t>
  </si>
  <si>
    <t>28350125R</t>
  </si>
  <si>
    <t>profil parapetní s tkaninou; plastový; bílý</t>
  </si>
  <si>
    <t xml:space="preserve">  D 2.1.14  O1 : (1,28+0,14*2)*4</t>
  </si>
  <si>
    <t xml:space="preserve">  D 2.1.14  O2 : (0,88+0,14*2)*1</t>
  </si>
  <si>
    <t xml:space="preserve">  D 2.1.14  O3 : (2,48+0,14*2)*4</t>
  </si>
  <si>
    <t xml:space="preserve">  D 2.1.14  O4 : (1,28+0,14*2)*2</t>
  </si>
  <si>
    <t xml:space="preserve">  D 2.1.14  O5 : (1,48+0,14*2)*2</t>
  </si>
  <si>
    <t xml:space="preserve">  D 2.1.14  O6 : (0,58+0,14*2)*1</t>
  </si>
  <si>
    <t xml:space="preserve">  D 2.1.14  O7 : (0,88+0,14*2)*4</t>
  </si>
  <si>
    <t xml:space="preserve">  D 2.1.14  O8 : (1,78+0,14*2)*1</t>
  </si>
  <si>
    <t xml:space="preserve">  D 2.1.14  O9 : (1,28+0,14*2)*1</t>
  </si>
  <si>
    <t xml:space="preserve">  D 2.1.14  O10 : (0,58+0,14*2)*1</t>
  </si>
  <si>
    <t xml:space="preserve">  D 2.1.14 O 11 : (1,28+0,14*2)*3</t>
  </si>
  <si>
    <t xml:space="preserve">  D 2.1.14 O 12 : (0,88+0,14*2)*4</t>
  </si>
  <si>
    <t xml:space="preserve">  D 2.1.14  O 13 : (2,18+0,14*2)*1</t>
  </si>
  <si>
    <t xml:space="preserve">  D 2.1.14  O 14 : (2,18+0,14*2)*1</t>
  </si>
  <si>
    <t xml:space="preserve">  D 2.1.14  O 15 : (0,98+0,14*2)*1</t>
  </si>
  <si>
    <t xml:space="preserve">  D 2.1.14  O 16 : (2,8+0,14*2)*1</t>
  </si>
  <si>
    <t>53,64*1,1</t>
  </si>
  <si>
    <t>28350126R</t>
  </si>
  <si>
    <t>profil okenní s okapničkou a tkaninou; plastový; bílý</t>
  </si>
  <si>
    <t xml:space="preserve">  D 2.1.14  O 13 : 2,18*1</t>
  </si>
  <si>
    <t xml:space="preserve">  D 2.1.14  O 14 : 2,18*1</t>
  </si>
  <si>
    <t xml:space="preserve">  D 2.1.14  O 15 : 0,98*1</t>
  </si>
  <si>
    <t xml:space="preserve">  D 2.1.14  O 16 : 2,8*1</t>
  </si>
  <si>
    <t>44,68*1,1</t>
  </si>
  <si>
    <t>58556813.AR</t>
  </si>
  <si>
    <t>lišta rohová; s tkaninou; materiál Al; š = 100,0 mm; h = 230,0 mm</t>
  </si>
  <si>
    <t xml:space="preserve">  D 2.1.12 : 2*4,79</t>
  </si>
  <si>
    <t xml:space="preserve">  2*4,04</t>
  </si>
  <si>
    <t>17,66*1,1</t>
  </si>
  <si>
    <t>631315611R00</t>
  </si>
  <si>
    <t xml:space="preserve">Mazanina z betonu prostého tl. přes 120 do 240 mm z betonu C 16/20 </t>
  </si>
  <si>
    <t>(z kameniva) hlazená dřevěným hladítkem</t>
  </si>
  <si>
    <t>D 2.1.10 S7 : 3,14*6,08*6,08*0,15</t>
  </si>
  <si>
    <t>D 2.1.8 : (9,3+8,5*3+9,325+10,125+19,95+0,8)*0,1*0,15</t>
  </si>
  <si>
    <t>631319171R00</t>
  </si>
  <si>
    <t xml:space="preserve">Příplatek za stržení povrchu tloušťka mazaniny do 80 mm </t>
  </si>
  <si>
    <t>D 2.1.9 101 skl S1,S7 : 515,4*0,06</t>
  </si>
  <si>
    <t>631319175R00</t>
  </si>
  <si>
    <t>Příplatek za stržení povrchu tloušťka mazaniny od 120 mm do 240 mm</t>
  </si>
  <si>
    <t>631361921RT1</t>
  </si>
  <si>
    <t>Výztuž mazanin z betonů a z lehkých betonů ze svařovaných sítí průměr drátu 4 mm, velikost oka 100/100 mm</t>
  </si>
  <si>
    <t>D 2.1.9 101 skl S1,S7 : 515,4*0,00199</t>
  </si>
  <si>
    <t>D 2.1.10 S7 : 3,14*6,08*6,08*0,0044</t>
  </si>
  <si>
    <t>631416221R00</t>
  </si>
  <si>
    <t>Mazanina betonová ze suché směsi, samonivelační tloušťky přes 50 do 80 mm pevnost v tlaku 20 MPa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</si>
  <si>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</si>
  <si>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</si>
  <si>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</si>
  <si>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D 2.1.10 S7 : 3,14*6,08*6,08*0,58</t>
  </si>
  <si>
    <t>632411225R00</t>
  </si>
  <si>
    <t>Potěr ze suchých směsí potěr anhydritový samonivelační, tloušťky 25 mm, strojní zpracování, potěr anhydritový; zrnitost do 2,00 mm; samonivelační; pevnost v tlaku 25,0 MPa; pevnost v tahu za ohybu 6,00 MPa; tl. vrstvy do 35,0 mm</t>
  </si>
  <si>
    <t>s rozprostřením a uhlazením</t>
  </si>
  <si>
    <t>101 PVC : 75,7</t>
  </si>
  <si>
    <t>110 KD : 6</t>
  </si>
  <si>
    <t>117 bet.stěrka : 126,3</t>
  </si>
  <si>
    <t>odpočet S7 : -3,14*6,08*6,08</t>
  </si>
  <si>
    <t>632411904R00</t>
  </si>
  <si>
    <t xml:space="preserve">Potěr ze suchých směsí nátěr savých podkladů penetrační,  ,  </t>
  </si>
  <si>
    <t>634501111T00</t>
  </si>
  <si>
    <t>Obvod dilatace v10cm stěna/mazanina D+M, EPS 10mm</t>
  </si>
  <si>
    <t>101 PVC : 27,95*2+2,2+6,46*2+2,2</t>
  </si>
  <si>
    <t>102 KD : (2,4+2,7)*2</t>
  </si>
  <si>
    <t>103 KD : (3,2+2,7)*2</t>
  </si>
  <si>
    <t>104 KD : (1,8+2,7)*2</t>
  </si>
  <si>
    <t>105 KD : (1,9+2,7)*2</t>
  </si>
  <si>
    <t>106 KD : (3,2+2,7)*2</t>
  </si>
  <si>
    <t>107 KD : (1,9+2,7)*2</t>
  </si>
  <si>
    <t>108 KD : (0,9+1,2)*2</t>
  </si>
  <si>
    <t>109 KD : (2,055+2,7)*2</t>
  </si>
  <si>
    <t>110 KD : (1,65+2,7)*2</t>
  </si>
  <si>
    <t>111 KD : (1,6+1,7)*2</t>
  </si>
  <si>
    <t>112 KD : (2,02+2,7)*2</t>
  </si>
  <si>
    <t>113 KD : (2,75+2,7)*2</t>
  </si>
  <si>
    <t>114 KD : (2+1,4)*2</t>
  </si>
  <si>
    <t>(0,95+1,2)*2*2</t>
  </si>
  <si>
    <t>115 PVC : (2,5+5,05)*2</t>
  </si>
  <si>
    <t>116 bet.stěrka : (4+6,3)*2</t>
  </si>
  <si>
    <t>117 bet.stěrka : (13,52+9,7)*2</t>
  </si>
  <si>
    <t>118 PVC : (10,805+9,7)*2</t>
  </si>
  <si>
    <t>119 PVC : (2,2+3,39)*2</t>
  </si>
  <si>
    <t>120 PVC : (8,875+4,9)*2</t>
  </si>
  <si>
    <t>121 PVC : (8,875+4,55)*2</t>
  </si>
  <si>
    <t>122 antistatické PVC : (1,375+2,7)*2</t>
  </si>
  <si>
    <t>123 PVC +čistící zona : 1,6*2</t>
  </si>
  <si>
    <t>634501112</t>
  </si>
  <si>
    <t>Dilatační spáry,řezání+výplň  D+M, parametry dle PD</t>
  </si>
  <si>
    <t>938908410T00</t>
  </si>
  <si>
    <t>Očištění povrchu krytu tlakovou vodou</t>
  </si>
  <si>
    <t>648991113RT5</t>
  </si>
  <si>
    <t>Osazení parapetních desek z plastických hmot Dodávka a osazení parapetních desek z plastických hmot šířky 400 mm, parapet vnitřní š = 400 mm; materiál - povrch laminátová fólie; materiál - jádro komůrkové ušlechtilé PVC; dekor bílý, mramor, imitace dřeva</t>
  </si>
  <si>
    <t>a poloplastických hmot na montážní pěnu, zapravení omítky pod parapetem, těsnění spáry mezi parapetem a rámem okna, dodávka silikonu.</t>
  </si>
  <si>
    <t>D 2.1.14  O1 : 1,28*4</t>
  </si>
  <si>
    <t>D 2.1.14  O2 : 0,88*1</t>
  </si>
  <si>
    <t>D 2.1.14  O3 : 2,48*4</t>
  </si>
  <si>
    <t>D 2.1.14  O4 : 1,28*2</t>
  </si>
  <si>
    <t>D 2.1.14  O5 : 1,48*2</t>
  </si>
  <si>
    <t>D 2.1.14  O6 : 0,58*1</t>
  </si>
  <si>
    <t>D 2.1.14  O7 : 0,88*4</t>
  </si>
  <si>
    <t>D 2.1.14  O8 : 1,78*1</t>
  </si>
  <si>
    <t>D 2.1.14  O9 : 1,28*1</t>
  </si>
  <si>
    <t>D 2.1.14  O10 : 0,58*1</t>
  </si>
  <si>
    <t>D 2.1.14 O 11 : 1,28*3</t>
  </si>
  <si>
    <t>D 2.1.14 O 12 : 0,88*4</t>
  </si>
  <si>
    <t>D 2.1.2,D 2.1.10 S3 : 39,18*5*2</t>
  </si>
  <si>
    <t>16,03*6,5*2</t>
  </si>
  <si>
    <t>600,19*2</t>
  </si>
  <si>
    <t>941955002R00</t>
  </si>
  <si>
    <t>Lešení lehké pracovní pomocné pomocné, o výšce lešeňové podlahy přes 1,2 do 1,9 m</t>
  </si>
  <si>
    <t>D 2.1.8 základy : 0,6*0,88*5</t>
  </si>
  <si>
    <t>únikové cesty  : 8</t>
  </si>
  <si>
    <t>hasicí přístroje  : 5</t>
  </si>
  <si>
    <t>44984124R</t>
  </si>
  <si>
    <t>přístoj hasicí práškový; PG6PDC; výtlačný prostředek dusík; náplň 6 kg; dostřik 5 m; doba činnosti 23 s</t>
  </si>
  <si>
    <t>N1.01  : 3</t>
  </si>
  <si>
    <t>D 2.1.5 základy : 8,6*3+9,4+10,225*2</t>
  </si>
  <si>
    <t>10,225+9,425+20,05+20,85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</si>
  <si>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</si>
  <si>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</si>
  <si>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nebo vybourání otvorů průřezové plochy přes 4 m2 v příčkách, včetně pomocného lešení o výšce podlahy do 1900 mm a pro zatížení do 1,5 kPa  (150 kg/m2),</t>
  </si>
  <si>
    <t>D 2.1.5  : (3,25+3,25+1+0,9*2+0,7)*3,7</t>
  </si>
  <si>
    <t>-0,6*2*3</t>
  </si>
  <si>
    <t>(4+2,45+1,2+0,9)*3,7</t>
  </si>
  <si>
    <t>-0,6*2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</si>
  <si>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</si>
  <si>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</si>
  <si>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D 2.1.5  : (1+3,606+1)*3,7</t>
  </si>
  <si>
    <t>2,5*3,7</t>
  </si>
  <si>
    <t>(4,9+3,5)*3,7</t>
  </si>
  <si>
    <t>(1+3,906+1)*3,7</t>
  </si>
  <si>
    <t>4*3,7</t>
  </si>
  <si>
    <t>962032241R00</t>
  </si>
  <si>
    <t>Bourání zdiva nadzákladového cihelného z cihel pálených nebo vápenopískových, na maltu cementovou</t>
  </si>
  <si>
    <t>D 2.1.5 stávající dojírna : 3,14*12,8*0,32*1,9</t>
  </si>
  <si>
    <t>(0,5+0,85+1+1,9+0,5)*0,25*3,7</t>
  </si>
  <si>
    <t>1,5*0,45*3,7</t>
  </si>
  <si>
    <t>962032432R00</t>
  </si>
  <si>
    <t>Bourání zdiva nadzákladového cihelného z dutých cihel nebo tvárnic pálených nebo nepálených, na maltu vápenou nebo vápenocementovou</t>
  </si>
  <si>
    <t>D 2.1.5  : (9,75+3,8+2,7+15+6,45)*0,25*3,7</t>
  </si>
  <si>
    <t>-1,1*2</t>
  </si>
  <si>
    <t>D 2.1.5 stávající patky : 10,2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</si>
  <si>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</si>
  <si>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</si>
  <si>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</si>
  <si>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D 2.1.2,D 2.1.10 S,S7 : 1,25*2,1*2</t>
  </si>
  <si>
    <t>2,5*2,1*4</t>
  </si>
  <si>
    <t>3,1*2,1*3</t>
  </si>
  <si>
    <t>0,65*2,1</t>
  </si>
  <si>
    <t>1,3*2,1</t>
  </si>
  <si>
    <t>963042819R00</t>
  </si>
  <si>
    <t>Bourání jakýchkoliv betonových schodišťových stupňů zhotovených na místě</t>
  </si>
  <si>
    <t>D 2.1.5 : 1*2+2,35+0,7*2+1,75+0,45*2+1,15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</si>
  <si>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</si>
  <si>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</si>
  <si>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</si>
  <si>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D 2.1.5 stávající překlady : (3,8+1,25+9+6,5+4+13,5+1,2)*0,375*0,25</t>
  </si>
  <si>
    <t xml:space="preserve">  D 2.1.5 základy : 8,6*0,8*2+10,225*0,8*2</t>
  </si>
  <si>
    <t xml:space="preserve">  20,85*0,8</t>
  </si>
  <si>
    <t>46,64*0,15</t>
  </si>
  <si>
    <t xml:space="preserve">  101 PVC : 75,7</t>
  </si>
  <si>
    <t xml:space="preserve">  102 KD : 6,5</t>
  </si>
  <si>
    <t xml:space="preserve">  103 KD : 8,6</t>
  </si>
  <si>
    <t xml:space="preserve">  104 KD : 4,9</t>
  </si>
  <si>
    <t xml:space="preserve">  105 KD : 5,1</t>
  </si>
  <si>
    <t xml:space="preserve">  106 KD : 8,6</t>
  </si>
  <si>
    <t xml:space="preserve">  107 KD : 3,8</t>
  </si>
  <si>
    <t xml:space="preserve">  108 KD : 1,1</t>
  </si>
  <si>
    <t xml:space="preserve">  109 KD : 5,6</t>
  </si>
  <si>
    <t xml:space="preserve">  110 KD : 6</t>
  </si>
  <si>
    <t xml:space="preserve">  111 KD : 2,7</t>
  </si>
  <si>
    <t xml:space="preserve">  112 KD : 5,5</t>
  </si>
  <si>
    <t xml:space="preserve">  113 KD : 7,5</t>
  </si>
  <si>
    <t xml:space="preserve">  114 KD : 5,5</t>
  </si>
  <si>
    <t xml:space="preserve">  115 PVC : 12,6</t>
  </si>
  <si>
    <t xml:space="preserve">  116 bet.stěrka : 25,2</t>
  </si>
  <si>
    <t xml:space="preserve">  117 bet.stěrka : 126,3</t>
  </si>
  <si>
    <t xml:space="preserve">  118 PVC : 104,8</t>
  </si>
  <si>
    <t xml:space="preserve">  119 PVC : 7,5</t>
  </si>
  <si>
    <t xml:space="preserve">  120 PVC : 44,4</t>
  </si>
  <si>
    <t xml:space="preserve">  121 PVC : 40,4</t>
  </si>
  <si>
    <t xml:space="preserve">  122 antistatické PVC : 3,8</t>
  </si>
  <si>
    <t xml:space="preserve">  123 PVC +čistící zona : 3,3</t>
  </si>
  <si>
    <t xml:space="preserve">  odpočet S7 : -3,14*6,08*6,08</t>
  </si>
  <si>
    <t>399,3255*0,12</t>
  </si>
  <si>
    <t>968061112R00</t>
  </si>
  <si>
    <t>Vyvěšení nebo zavěšení dřevěných křídel oken, plochy do 1,5 m2</t>
  </si>
  <si>
    <t>D 2.1.2,2.1.7 : 54</t>
  </si>
  <si>
    <t>968061125R00</t>
  </si>
  <si>
    <t>Vyvěšení nebo zavěšení dřevěných křídel dveří, plochy do 2 m2</t>
  </si>
  <si>
    <t>D 2.1.2,2.1.7 : 4</t>
  </si>
  <si>
    <t>D 2.1.2,2.1.7 : 2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</si>
  <si>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</si>
  <si>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</si>
  <si>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</si>
  <si>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D 2.1.2,D 2.1.7 : 0,9*1,2*6</t>
  </si>
  <si>
    <t>0,6*1,2</t>
  </si>
  <si>
    <t>1,5*1,8*2</t>
  </si>
  <si>
    <t>1,2*1,8*2</t>
  </si>
  <si>
    <t>968062456R00</t>
  </si>
  <si>
    <t>Vybourání dřevěných rámů dveřních zárubní, plochy přes 2 m2</t>
  </si>
  <si>
    <t>D 2.1.2,D 2.1.7 : 1,2*2,1</t>
  </si>
  <si>
    <t>1,5*3</t>
  </si>
  <si>
    <t>968062559R00</t>
  </si>
  <si>
    <t>Vybourání dřevěných rámů vrat, plochy přes 5 m2</t>
  </si>
  <si>
    <t>D 2.1.2,D 2.1.7 : 2,4*3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</si>
  <si>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</si>
  <si>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</si>
  <si>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 2.1.2,D 2.1.7 : 0,9*2</t>
  </si>
  <si>
    <t>0,8*2</t>
  </si>
  <si>
    <t>971033351R00</t>
  </si>
  <si>
    <t>Vybourání otvorů ve zdivu cihelném z jakýchkoliv cihel pálených_x000D_
 na jakoukoliv maltu vápenou nebo vápenocementovou, plochy do 0,09 m2, tloušťky do 450 mm</t>
  </si>
  <si>
    <t>základovém nebo nadzákladovém,</t>
  </si>
  <si>
    <t>D 2.1.5 otvory VZT : 2+2+4</t>
  </si>
  <si>
    <t>971033451R00</t>
  </si>
  <si>
    <t>Vybourání otvorů ve zdivu cihelném z jakýchkoliv cihel pálených_x000D_
 na jakoukoliv maltu vápenou nebo vápenocementovou, plochy do 0,25 m2, tloušťky do 450 mm</t>
  </si>
  <si>
    <t>D 2.1.5 otvory VZT : 2</t>
  </si>
  <si>
    <t>971033651R00</t>
  </si>
  <si>
    <t>Vybourání otvorů ve zdivu cihelném z jakýchkoliv cihel pálených_x000D_
 na jakoukoliv maltu vápenou nebo vápenocementovou, plochy do 4 m2, tloušťky do 600 mm</t>
  </si>
  <si>
    <t xml:space="preserve">  D 2.1.5 otvory  : 1,1*2,1</t>
  </si>
  <si>
    <t xml:space="preserve">  1,3*2,1*2</t>
  </si>
  <si>
    <t xml:space="preserve">  0,9*2,1</t>
  </si>
  <si>
    <t xml:space="preserve">  0,8*2,1</t>
  </si>
  <si>
    <t xml:space="preserve">  0,225*2,1</t>
  </si>
  <si>
    <t xml:space="preserve">  0,45*2,1</t>
  </si>
  <si>
    <t xml:space="preserve">  0,9*1,2*2</t>
  </si>
  <si>
    <t xml:space="preserve">  0,9*3</t>
  </si>
  <si>
    <t>28,3275*0,375</t>
  </si>
  <si>
    <t>v.č. D 2.1.9 ,D 2.1.10 : 3,75*6</t>
  </si>
  <si>
    <t>974031666R00</t>
  </si>
  <si>
    <t>Vysekání rýh v jakémkoliv zdivu cihelném pro vtahování nosníků do zdí, před vybouráním otvorů_x000D_
 do hloubky 150 mm, při výšce nosníku do 250 mm</t>
  </si>
  <si>
    <t>D 2.1.9 P5-P11 : 2,75*2</t>
  </si>
  <si>
    <t>1,25*4</t>
  </si>
  <si>
    <t>975021211R00</t>
  </si>
  <si>
    <t>Podchycování nadzákladového zdiva pod stropem při tloušťce zdiva do 450 mm</t>
  </si>
  <si>
    <t>nad vybouraným otvorem pro jakoukoliv délku podchycení s vybouráním otvorů pro provléknutí vynášecích trámů pro podchycení zdi, oboustranného vynesení podchycené konstrukce,</t>
  </si>
  <si>
    <t xml:space="preserve">  D 2.1.9 P5-P11 : 2,75*2</t>
  </si>
  <si>
    <t xml:space="preserve">  1,25*6</t>
  </si>
  <si>
    <t xml:space="preserve">  1,75*6</t>
  </si>
  <si>
    <t xml:space="preserve">  1*1</t>
  </si>
  <si>
    <t xml:space="preserve">  2,25*1</t>
  </si>
  <si>
    <t xml:space="preserve">  3,25*1</t>
  </si>
  <si>
    <t xml:space="preserve">  1,25*4</t>
  </si>
  <si>
    <t>35*2</t>
  </si>
  <si>
    <t>D 2.1.2,D 2.1.10 S,S7 : (35,775+15)*2*3,75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</si>
  <si>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</si>
  <si>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</si>
  <si>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</si>
  <si>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D 2.1.5 : 100</t>
  </si>
  <si>
    <t>979096211R00</t>
  </si>
  <si>
    <t>Drcení a třídění stavební suti drcení drticí jednotkou</t>
  </si>
  <si>
    <t>800-6</t>
  </si>
  <si>
    <t>zásyp v dojírně : 67,3232*1,83</t>
  </si>
  <si>
    <t>981011313R00</t>
  </si>
  <si>
    <t>Demolice budov, zdivo, podíl konstr. do 20 %, MVC</t>
  </si>
  <si>
    <t>D 2.1.5 spojovací krčky : 3,125*3*1,9*2</t>
  </si>
  <si>
    <t>403,4347</t>
  </si>
  <si>
    <t>odpočet zásyp v dojírně : -67,3232*1,83</t>
  </si>
  <si>
    <t xml:space="preserve">  403,4347</t>
  </si>
  <si>
    <t xml:space="preserve">  odpočet zásyp v dojírně : -67,3232*1,83</t>
  </si>
  <si>
    <t>280,2332*8</t>
  </si>
  <si>
    <t>POL1_3</t>
  </si>
  <si>
    <t>979082121R00</t>
  </si>
  <si>
    <t>Vnitrostaveništní doprava suti a vybouraných hmot příplatek k ceně za každých dalších 5 m</t>
  </si>
  <si>
    <t>zásyp v dojírně : 67,3232*1,83*10</t>
  </si>
  <si>
    <t>D 2.1.9,D 2.1.10 S,S7 : 35,775*15</t>
  </si>
  <si>
    <t>D 2.1.9,D 2.1.10 S,S7 : (35,775+15)*2</t>
  </si>
  <si>
    <t>62836109R</t>
  </si>
  <si>
    <t>pás izolační z oxidovaného asfaltu natavitelný; nosná vložka hliníková fólie; horní strana jemný minerální posyp; spodní strana PE fólie, jemný minerální posyp; tl. 4,0 mm</t>
  </si>
  <si>
    <t>D 2.1.9,D 2.1.10 S,S7 : 35,775*15*1,15</t>
  </si>
  <si>
    <t>711491172RT1</t>
  </si>
  <si>
    <t>Provedení izolace proti tlakové vodě ostatní práce vodorovná, ochranná textílie, materiál ve specifikaci</t>
  </si>
  <si>
    <t>713111221RK6</t>
  </si>
  <si>
    <t>Montáž tepelné izolace stropů parotěsná zábrana zavěšených podhledů s přelepením spojů, včetně dodávky fólie</t>
  </si>
  <si>
    <t>713121111RT1</t>
  </si>
  <si>
    <t>Montáž tepelné izolace podlah  jednovrstvá, bez dodávky materiálu</t>
  </si>
  <si>
    <t>D 2.1.9 101 skl S1,S7 PVC : 75,7</t>
  </si>
  <si>
    <t>713181111R00</t>
  </si>
  <si>
    <t>Izolace foukaná do dutin stropů, celulózová</t>
  </si>
  <si>
    <t>D 2.1.9,D 2.1.10 : 36,15*15*0,25</t>
  </si>
  <si>
    <t>713191100RT9</t>
  </si>
  <si>
    <t>Izolace tepelné běžných konstrukcí - doplňky položení izolační fólie, včetně dodávky materiálu</t>
  </si>
  <si>
    <t>D 2.1.9 101 skl S1,S7 PVC : 515,4</t>
  </si>
  <si>
    <t>D 2.1.9,D 2.1.10 : 36,15*15</t>
  </si>
  <si>
    <t>28375856R</t>
  </si>
  <si>
    <t>deska izolační EPS 150 S; pěnový polystyren; povrch hladký; rovná hrana; tl. 100,0 mm; součinitel tepelné vodivosti 0,030 W/mK; R = 3,330 m2K/W; obj. hmotnost 25,00 kg/m3</t>
  </si>
  <si>
    <t>D 2.1.9 101 skl S1,S7 PVC : 515,4*1,05</t>
  </si>
  <si>
    <t>693660191R</t>
  </si>
  <si>
    <t>geotextilie PP, PES, z druhot. surovin; funkce separační, ochranná, filtrační; plošná hmotnost 200 g/m2</t>
  </si>
  <si>
    <t>515,4*1,2</t>
  </si>
  <si>
    <t>998713101R00</t>
  </si>
  <si>
    <t>Přesun hmot pro izolace tepelné v objektech výšky do 6 m</t>
  </si>
  <si>
    <t>762342203RT2</t>
  </si>
  <si>
    <t>Bednění a laťování s dodávkou řeziva_x000D_
 laťování střech o sklonu do 60°_x000D_
 při vzdálenost latí přes 220 do 360 mm, vodorovné, včetně dodávky latí 30/50 mm</t>
  </si>
  <si>
    <t>800-762</t>
  </si>
  <si>
    <t>D 2.1.3 ,D 2.1.1 : 8,43*37,2*2</t>
  </si>
  <si>
    <t>762342204RT4</t>
  </si>
  <si>
    <t>Bednění a laťování s dodávkou řeziva_x000D_
 laťování střech o sklonu do 60°_x000D_
 kontralatě, svislé, včetně dodávky latí 40/60 mm</t>
  </si>
  <si>
    <t>998762102R00</t>
  </si>
  <si>
    <t>Přesun hmot pro konstrukce tesařské v objektech výšky do 12 m</t>
  </si>
  <si>
    <t>D 2.1.2,D 2.1.10 : 1,25*2</t>
  </si>
  <si>
    <t>2,5*4</t>
  </si>
  <si>
    <t>3,1*3</t>
  </si>
  <si>
    <t>0,65*1</t>
  </si>
  <si>
    <t>1,3*1</t>
  </si>
  <si>
    <t>D 2.1.2,D 2.1.7 : 0,9*6</t>
  </si>
  <si>
    <t>0,6*1</t>
  </si>
  <si>
    <t>1,5*2</t>
  </si>
  <si>
    <t>1,2*2</t>
  </si>
  <si>
    <t>764454801R00</t>
  </si>
  <si>
    <t>Demontáž odpadních trub nebo součástí trub kruhových , o průměru 75 a 100 mm</t>
  </si>
  <si>
    <t>D.2.1.14  K 11 : 5,2*2</t>
  </si>
  <si>
    <t>K17 : 4,7*2</t>
  </si>
  <si>
    <t>764895100R00</t>
  </si>
  <si>
    <t>Klempířské prvky z plechu s povrchovou úpravou krytina střech z ocelových lakovaných trapézových plechů výška vlny 17 mm, tl. 0,45 mm, povrchová úprava polyester, osazených na dřevo</t>
  </si>
  <si>
    <t>D 2.1.3 ,D 2.1.1,D 2.1.13.4,5 : 8,43*37,2*2</t>
  </si>
  <si>
    <t>764895111RT1</t>
  </si>
  <si>
    <t>Klempířské prvky z plechu s povrchovou úpravou krytina střech z ocelových lakovaných trapézových plechů -, tl. 0,45 mm, povrchová úprava polyester, hřebenáč rovný s těsněním</t>
  </si>
  <si>
    <t>D 2.1.3 ,D 2.1.1 : 37,2</t>
  </si>
  <si>
    <t>764775309R00</t>
  </si>
  <si>
    <t xml:space="preserve">Klempířské prvky z plechu s povrchovou úpravou krytina střech z hliníkového lakovaného plechu   , zavětrovací lišta, tloušťky 0,7 mm,  ,  </t>
  </si>
  <si>
    <t>D.2.1.14  K 16 : 8,3*2</t>
  </si>
  <si>
    <t>D.2.1.14  K 11 : 2</t>
  </si>
  <si>
    <t>K17 : 2</t>
  </si>
  <si>
    <t>D.2.1.14  K 15 : 37,5*2</t>
  </si>
  <si>
    <t>764909401R00</t>
  </si>
  <si>
    <t>Klempířské prvky z plechu s povrchovou úpravou doplňky  hydroizolační difuzní fólie</t>
  </si>
  <si>
    <t>764908303T00</t>
  </si>
  <si>
    <t>Lindab, oplechování parapetů, rš 350 mm, plech FOP/PO tl.0,6 mm</t>
  </si>
  <si>
    <t>D.2.1.14  K1 : 1,4*7</t>
  </si>
  <si>
    <t>K2 : 1*5</t>
  </si>
  <si>
    <t>K3 : 2,6*4</t>
  </si>
  <si>
    <t>K4 : 1,4*2</t>
  </si>
  <si>
    <t>K5 : 1,6*2</t>
  </si>
  <si>
    <t>K6 : 0,7*1</t>
  </si>
  <si>
    <t>K7 : 1*4</t>
  </si>
  <si>
    <t>K8 : 1,9*1</t>
  </si>
  <si>
    <t>K9 : 2,6*1</t>
  </si>
  <si>
    <t>K10 : 0,7*1</t>
  </si>
  <si>
    <t>764391309R00</t>
  </si>
  <si>
    <t>Závětrná lišta z Al plechu, rš 200 mm D+M, parametry dle tabulky v PD</t>
  </si>
  <si>
    <t>76490</t>
  </si>
  <si>
    <t>protidešťová žaluzie D+M Al  125x125mm, parametry dle PD</t>
  </si>
  <si>
    <t>D.2.1.14  Z1 : 4</t>
  </si>
  <si>
    <t>popl.plech, oplechování okapnic, rš 300 mm D+M</t>
  </si>
  <si>
    <t>D.2.1.14  K 13 : 37,5*2</t>
  </si>
  <si>
    <t>764902208T00</t>
  </si>
  <si>
    <t>okapový plech, tl. 0,6 mm r.š.600mm D+M, předlak.ocel tl.min 0,6mm RAL 7037</t>
  </si>
  <si>
    <t>D.2.1.14  K 14 : 37,5*2</t>
  </si>
  <si>
    <t>76491</t>
  </si>
  <si>
    <t>protidešťová žaluzie D+M Al  160x160mm, parametry dle PD</t>
  </si>
  <si>
    <t>D.2.1.14  Z2 : 2</t>
  </si>
  <si>
    <t>76492</t>
  </si>
  <si>
    <t>protidešťová žaluzie D+M Al  320x320mm, parametry dle PD</t>
  </si>
  <si>
    <t>D.2.1.14  Z3 : 1</t>
  </si>
  <si>
    <t>76493</t>
  </si>
  <si>
    <t>protidešťová žaluzie D+M Al  630x400mm, parametry dle PD</t>
  </si>
  <si>
    <t>D.2.1.14  Z4 : 1</t>
  </si>
  <si>
    <t>766601211R00</t>
  </si>
  <si>
    <t xml:space="preserve">Těsnění připojovací spáry spára ostění, interiér - fólie parotěsná šířky 75 mm samolepicí, výplň PU pěnou, exteriér - páska paropropustná šířky 10 mm, tl. 2/10 mm expanzní,  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</si>
  <si>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</si>
  <si>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</si>
  <si>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D 2.1.14  O 13 : 2,18*1</t>
  </si>
  <si>
    <t>D 2.1.14  O 14 : 2,18*1</t>
  </si>
  <si>
    <t>D 2.1.14  O 15 : 0,98*1</t>
  </si>
  <si>
    <t>D 2.1.14  O 16 : 2,8*1</t>
  </si>
  <si>
    <t>766670011R00</t>
  </si>
  <si>
    <t>Montáž obložkové zárubně a dveřního křídla jednokřídlového</t>
  </si>
  <si>
    <t>D.2.1.14  T11 : 2</t>
  </si>
  <si>
    <t>D.2.1.14  T10 : 1</t>
  </si>
  <si>
    <t>D.2.1.14  T8 : 3</t>
  </si>
  <si>
    <t>T9 : 2</t>
  </si>
  <si>
    <t>T12 : 1</t>
  </si>
  <si>
    <t>766670021R00</t>
  </si>
  <si>
    <t>Montáž obložkové zárubně a dveřního křídla kliky a štítku</t>
  </si>
  <si>
    <t>vnitřní : 1+1+4+5+1+2+1+3+2+1+2+1+1</t>
  </si>
  <si>
    <t>vnější : 3</t>
  </si>
  <si>
    <t>D.2.1.14  T13 : 1</t>
  </si>
  <si>
    <t>766870020</t>
  </si>
  <si>
    <t>M+D podia parametry dle PD</t>
  </si>
  <si>
    <t>D.2.1.14  Z9 : 1</t>
  </si>
  <si>
    <t>766670020RA0</t>
  </si>
  <si>
    <t xml:space="preserve">Okna a dveře plastové okno, dvoukřídlové, typové, plochy do 1,5 m2, barva bílá, rozměr 120 x 120 cm </t>
  </si>
  <si>
    <t>AP-PSV</t>
  </si>
  <si>
    <t>POL2_</t>
  </si>
  <si>
    <t>dodávka a montáž plastových oken typových včetně těsnění spár polyuretanovou pěnou, bez parapetu.</t>
  </si>
  <si>
    <t>D.2.1.14  T2 : 1</t>
  </si>
  <si>
    <t>D.2.1.14  T1 : 1</t>
  </si>
  <si>
    <t>T4 : 5</t>
  </si>
  <si>
    <t>D.2.1.14  T3 : 4</t>
  </si>
  <si>
    <t>D.2.1.14  T5 : 1</t>
  </si>
  <si>
    <t>T 7 : 1</t>
  </si>
  <si>
    <t>D.2.1.14  T6 : 2</t>
  </si>
  <si>
    <t>54914594R</t>
  </si>
  <si>
    <t>kování stavební - prvek: kliky se štíty pro cylindrickou vložku; provedení Cr; pro dveře</t>
  </si>
  <si>
    <t>549146400R</t>
  </si>
  <si>
    <t>kování bezpečnostní klika - knoflík; povrch Cr</t>
  </si>
  <si>
    <t>54926045R</t>
  </si>
  <si>
    <t>zámek zadlabací; vložkový; s převodem; dvouzápadový; levopravý; hl = 80 mm; h = 170 mm; rozteč 90 mm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</si>
  <si>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</si>
  <si>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</si>
  <si>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</si>
  <si>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</si>
  <si>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</si>
  <si>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</si>
  <si>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61168869</t>
  </si>
  <si>
    <t>Dveře vnitřní CPL 80x325 s nadsvět.vč.obl.zárubně, tech.parametry viz popis v PD</t>
  </si>
  <si>
    <t>61168870</t>
  </si>
  <si>
    <t>Dveře vnitřní CPL 90x325 s nadsvět.vč.obl.zárubně, tech.parametry viz popis v PD</t>
  </si>
  <si>
    <t>61168871</t>
  </si>
  <si>
    <t>61168872</t>
  </si>
  <si>
    <t>Dveře vnitřní CPL 100x325 s nadsvět.vč.obl.zárubně, tech.parametry viz popis v PD</t>
  </si>
  <si>
    <t>61168873</t>
  </si>
  <si>
    <t>61168875</t>
  </si>
  <si>
    <t>Dveře vnitřní CPL 100x325 s nadsvět.vč.obl.zárubně, tech.parametry viz popis v PD EW15DP3+C3</t>
  </si>
  <si>
    <t>611812691R</t>
  </si>
  <si>
    <t>zárubeň dřevěná obkladová; otočná; pro dveře jednokřídlové; š průchodu 600 mm; h průchodu 1 970 mm; tloušťka stěny 60 až 170 mm; dýha; hruška, zebrano, padouk</t>
  </si>
  <si>
    <t>611812692R</t>
  </si>
  <si>
    <t>zárubeň dřevěná obkladová; otočná; pro dveře jednokřídlové; š průchodu 700 mm; h průchodu 1 970 mm; tloušťka stěny 60 až 170 mm; dýha; hruška, zebrano, padouk</t>
  </si>
  <si>
    <t>611812693R</t>
  </si>
  <si>
    <t>zárubeň dřevěná obkladová; otočná; pro dveře jednokřídlové; š průchodu 800 mm; h průchodu 1 970 mm; tloušťka stěny 60 až 170 mm; dýha; hruška, zebrano, padouk</t>
  </si>
  <si>
    <t>6152906300T</t>
  </si>
  <si>
    <t>WC kabinky D+M, parametry dle tabulky v PD</t>
  </si>
  <si>
    <t>RTS 16/II</t>
  </si>
  <si>
    <t>D 2.1.14  T119 : 2,7+1,5*2</t>
  </si>
  <si>
    <t>615290632T</t>
  </si>
  <si>
    <t>věšáky D+M, parametry dle tabulky v PD</t>
  </si>
  <si>
    <t>D 2.1.14  T18 : 7</t>
  </si>
  <si>
    <t>61581625.AT</t>
  </si>
  <si>
    <t>Linka kuchyňská atypická za bm D+M, parametry dle tabulky v PD</t>
  </si>
  <si>
    <t>D 2.1.14  T15 : 2,7+1,8</t>
  </si>
  <si>
    <t>764391820R00</t>
  </si>
  <si>
    <t>Demontáž ostatních prvků střešních závětrné lišty, rš 250 a 330 mm, sklonu do 30°</t>
  </si>
  <si>
    <t>D 2.1.3 ,D 2.1.1 : 8,43*2*2</t>
  </si>
  <si>
    <t>764393830R00</t>
  </si>
  <si>
    <t>Demontáž ostatních prvků střešních hřebene , rš 250 až 400 mm, sklonu do 30°</t>
  </si>
  <si>
    <t>D 2.1.14  O 16 : 1</t>
  </si>
  <si>
    <t>7638001</t>
  </si>
  <si>
    <t>Dataprojektor dodávka a montáž</t>
  </si>
  <si>
    <t>D 2.1.14  V1 : 3</t>
  </si>
  <si>
    <t>7638002</t>
  </si>
  <si>
    <t>Plátno dodávka a montáž</t>
  </si>
  <si>
    <t>D 2.1.14  V2 : 3</t>
  </si>
  <si>
    <t>7638003</t>
  </si>
  <si>
    <t>Stereo reproduktor dodávka a montáž</t>
  </si>
  <si>
    <t>D 2.1.14  V3 : 6</t>
  </si>
  <si>
    <t>7638004</t>
  </si>
  <si>
    <t>Kabeláž dodávka a montáž</t>
  </si>
  <si>
    <t>D 2.1.14  V4 : 3</t>
  </si>
  <si>
    <t>Vrata garážová sekční 2800x3000, tech.parametry viz popis v PD</t>
  </si>
  <si>
    <t>D 2.1.14O 11 : (1,28+2,09)*2*3</t>
  </si>
  <si>
    <t>D 2.1.14O 12 : (0,88+2,09)*2*4</t>
  </si>
  <si>
    <t>61143790.AR</t>
  </si>
  <si>
    <t>dveře vchodové š = 900 mm; h = 2 200,0 mm; plastové; otevíravé; počet křídel 1</t>
  </si>
  <si>
    <t>D 2.1.14  O 15 : 1</t>
  </si>
  <si>
    <t>61143793.A</t>
  </si>
  <si>
    <t>Dveře vchodové plast 2kř. 2180x3030 otevíravé, tech.parametry viz popis v PD,vč.kování</t>
  </si>
  <si>
    <t>D 2.1.14  O 13 : 1</t>
  </si>
  <si>
    <t>O 14 : 1</t>
  </si>
  <si>
    <t>611439021</t>
  </si>
  <si>
    <t>Okno plastové jednokřídlé 58 x 209 cm OS 6-komor., tech.parametry viz popis v PD</t>
  </si>
  <si>
    <t>D 2.1.14  O10 : 1</t>
  </si>
  <si>
    <t>61143902PCT</t>
  </si>
  <si>
    <t>Okno plastové jednokřídlé 58 x 119 cm OS 6-komor., tech.parametry viz popis v PD</t>
  </si>
  <si>
    <t>D 2.1.14  O6 : 1</t>
  </si>
  <si>
    <t>611439065</t>
  </si>
  <si>
    <t>Okno plastové jednokřídlé 88 x 209 cm OS 6-komor., tech.parametry viz popis v PD</t>
  </si>
  <si>
    <t>D 2.1.14  O2 : 1</t>
  </si>
  <si>
    <t>O 12 : 4</t>
  </si>
  <si>
    <t>611439065.A</t>
  </si>
  <si>
    <t>Okno plastové jednokřídlé 88 x 119 cm OS 6-komor., tech.parametry viz popis v PD</t>
  </si>
  <si>
    <t>D 2.1.14  O7 : 4</t>
  </si>
  <si>
    <t>611439068</t>
  </si>
  <si>
    <t>Okno plastové jednokřídlé 148 x 179 cm OS 6-komor., tech.parametry viz popis v PD</t>
  </si>
  <si>
    <t>D 2.1.14  O5 : 2</t>
  </si>
  <si>
    <t>611439069</t>
  </si>
  <si>
    <t>Okno plastové jednokřídlé 128 x 179 cm OS 6-komor., tech.parametry viz popis v PD</t>
  </si>
  <si>
    <t>D 2.1.14  O4 : 2</t>
  </si>
  <si>
    <t>61143907</t>
  </si>
  <si>
    <t>Okno plastové jednokřídlé 128 x 209 cm OS 6-komor., tech.parametry viz popis v PD</t>
  </si>
  <si>
    <t>D 2.1.14  O1 : 4</t>
  </si>
  <si>
    <t>O 11 : 3</t>
  </si>
  <si>
    <t>611439208</t>
  </si>
  <si>
    <t>Okno plastové 4křídlé 128x209cm OS+OS+OS 6-kom., tech.parametry viz popis v PD</t>
  </si>
  <si>
    <t>D 2.1.14  O 17 : 1</t>
  </si>
  <si>
    <t>611439209</t>
  </si>
  <si>
    <t>Okno plastové 4křídlé 178x209cm OS+OS+OS 6-kom., tech.parametry viz popis v PD</t>
  </si>
  <si>
    <t>D 2.1.14  O8 : 1</t>
  </si>
  <si>
    <t>611439211</t>
  </si>
  <si>
    <t>Okno plastové 4křídlé 248x179cm OS+OS+OS 6-kom., tech.parametry viz popis v PD</t>
  </si>
  <si>
    <t>D 2.1.14  O9 : 1</t>
  </si>
  <si>
    <t>61143921PC</t>
  </si>
  <si>
    <t>Okno plastové 4křídlé 248x209cm OS+OS+OS 6-kom., tech.parametry viz popis v PD</t>
  </si>
  <si>
    <t>D 2.1.14  O3 : 4</t>
  </si>
  <si>
    <t>771101121R00</t>
  </si>
  <si>
    <t>Příprava podkladu před kladením dlažeb provedení penetrace podkladu</t>
  </si>
  <si>
    <t>800-771</t>
  </si>
  <si>
    <t>771111141R00</t>
  </si>
  <si>
    <t>Doplňkové práce při kladení dlažeb příplatek za diagonální kladení dlažby</t>
  </si>
  <si>
    <t>771130111R00</t>
  </si>
  <si>
    <t>Obklad soklíků do tmele rovných, výšky do 100 mm</t>
  </si>
  <si>
    <t>-0,8*1</t>
  </si>
  <si>
    <t>771212113R00</t>
  </si>
  <si>
    <t>Kladení dlažby keramické do tmele velikosti do 400 x 400 m</t>
  </si>
  <si>
    <t>do tmele, rovnoběžně se stěnou, bez skládání složitých vzorů a tvarů.</t>
  </si>
  <si>
    <t>D 2.1.9 102 KD : 6,5</t>
  </si>
  <si>
    <t>771479001R00</t>
  </si>
  <si>
    <t>Řezání dlaždic pro soklíky</t>
  </si>
  <si>
    <t>46,84/3</t>
  </si>
  <si>
    <t>771578011R00</t>
  </si>
  <si>
    <t>Zvláštní úpravy spár spára podlaha-stěna silikonem</t>
  </si>
  <si>
    <t>-0,7*1</t>
  </si>
  <si>
    <t>(1,6+0,9)*2</t>
  </si>
  <si>
    <t>-0,9*1</t>
  </si>
  <si>
    <t>771579791R00</t>
  </si>
  <si>
    <t>Příplatky k položkám montáže podlah keramických příplatek za plochu podlah keramických do 5 m2 jednotlivě</t>
  </si>
  <si>
    <t>771579795R00</t>
  </si>
  <si>
    <t>Příplatky k položkám montáže podlah keramických příplatek za spárování vodotěsnou hmotou - plošně</t>
  </si>
  <si>
    <t>24592160R</t>
  </si>
  <si>
    <t>hmota penetrační vodou ředitelná; disperzní, bezrozpouštědlová; úprava savosti podkladu, zpevnění, pod stěrkové hmoty; pro interiér i exteriér; tepelná odolnost -20 až 80 °C; tekutá</t>
  </si>
  <si>
    <t>dlažba : 71,4*0,15</t>
  </si>
  <si>
    <t>sokl : 46,84*0,1*0,15</t>
  </si>
  <si>
    <t>585821388R</t>
  </si>
  <si>
    <t>malta pro dlažby/obklady lepicí, flexibilní, rychle tvrdnoucí; C2TF S1; pro interier i exterier; stěny, podlahy; báze cementová; barva šedá</t>
  </si>
  <si>
    <t>dlažba : 71,4*4,5</t>
  </si>
  <si>
    <t>sokl : 46,84*0,1*3</t>
  </si>
  <si>
    <t>59763021.A</t>
  </si>
  <si>
    <t>Dlažba 30/30cm dle výběru investora vlastnosti dle, parametrů PD</t>
  </si>
  <si>
    <t>dlažba : 71,4*1,05</t>
  </si>
  <si>
    <t>sokl : 46,84*0,1*1,1</t>
  </si>
  <si>
    <t>998771101R00</t>
  </si>
  <si>
    <t>Přesun hmot pro podlahy z dlaždic v objektech výšky do 6 m</t>
  </si>
  <si>
    <t>776101121R00</t>
  </si>
  <si>
    <t>Přípravné práce penetrace podkladu</t>
  </si>
  <si>
    <t>800-775</t>
  </si>
  <si>
    <t>položky neobsahují žádný materiál</t>
  </si>
  <si>
    <t>776210300RT1</t>
  </si>
  <si>
    <t>Lepení podlah pryžových na schodišťových stupních pouze lepení - pryž ve specifikaci_x000D_
 hrany na stupně</t>
  </si>
  <si>
    <t>118 : 9,7*3</t>
  </si>
  <si>
    <t>776220200RT1</t>
  </si>
  <si>
    <t xml:space="preserve">Lepení podlah z plastů (PVC) na schodišťových stupních podstupnice, - montáž,  </t>
  </si>
  <si>
    <t>776421100RU1</t>
  </si>
  <si>
    <t>Lepení soklíků PVC a napojení krytiny na stěnu lepení podlahových soklíků z PVC a vinylu včetně dodávky soklíku</t>
  </si>
  <si>
    <t>-0,8*8</t>
  </si>
  <si>
    <t>0,2*6</t>
  </si>
  <si>
    <t>776521100RT1</t>
  </si>
  <si>
    <t xml:space="preserve">Lepení povlakových podlah z plastů  Lepení povlakových podlah z plastů - pásy z PVC, montáž,  </t>
  </si>
  <si>
    <t>776972328R00</t>
  </si>
  <si>
    <t>Čisticí zóny a rohože vstupní rohož, z pružných gumových vlnovek přinýtovaných k hliníkovým páskům, tloušťky 28 nebo 18 mm</t>
  </si>
  <si>
    <t>D 2.1.14  Z8 : 1,1*1,6</t>
  </si>
  <si>
    <t>28342412.AR</t>
  </si>
  <si>
    <t>profil úhlový PVC; rozměr 82/45 mm; povrch šedá</t>
  </si>
  <si>
    <t>118 : 9,7*3*1,1</t>
  </si>
  <si>
    <t>28412325R</t>
  </si>
  <si>
    <t>podlahovina PVC v rolích; š = 2 000,0 mm; l = 23 000 mm; tl. 2,00 mm; homogenní; povrch. úprava tvrzený polyuretan; protiskluzná; elektrostaticky vodivá; oblast komerční, průmyslová</t>
  </si>
  <si>
    <t>122 antistatické PVC : 3,8*1,2</t>
  </si>
  <si>
    <t>28412330R</t>
  </si>
  <si>
    <t>podlahovina PVC v rolích; š = 2 000,0 mm; l = 20 000 mm; tl. 2,00 mm; heterogenní; povrch. úprava polyuretan; protiskluzná; oblast komerční, průmyslová</t>
  </si>
  <si>
    <t>118 : 9,7*3*0,16*1,2</t>
  </si>
  <si>
    <t>288,7*1,2</t>
  </si>
  <si>
    <t>998776101R00</t>
  </si>
  <si>
    <t>Přesun hmot pro podlahy povlakové v objektech výšky do 6 m</t>
  </si>
  <si>
    <t>vodorovně do 50 m</t>
  </si>
  <si>
    <t>777217120R00</t>
  </si>
  <si>
    <t>Podlahy z epoxidového plastbetonu Doplňkové práce k podlahám z epoxidového plastbetonu soklík s požlábkem, výšky nad 100 mm</t>
  </si>
  <si>
    <t>800-773</t>
  </si>
  <si>
    <t>včetně dvousložkové epoxidové penetrace.</t>
  </si>
  <si>
    <t>777641902R00</t>
  </si>
  <si>
    <t>Opravy podlah nátěry polyesterovými penetračními</t>
  </si>
  <si>
    <t>776101001T00</t>
  </si>
  <si>
    <t>Broušení podlah betonových</t>
  </si>
  <si>
    <t>777551470PCT00</t>
  </si>
  <si>
    <t>Podlaha stěrka,tl.5mm,těžký prov. param.dle PD D+M, podklad - běžně hlazený beton</t>
  </si>
  <si>
    <t>998777101R00</t>
  </si>
  <si>
    <t>Přesun hmot pro podlahy syntetické v objektech výšky do 6 m</t>
  </si>
  <si>
    <t>781101121R00</t>
  </si>
  <si>
    <t>Příprava podkladu před provedením obkladu provedení penetrace podkladu - práce</t>
  </si>
  <si>
    <t>102 KD : (2,4+2,7+0,6*2)*0,8</t>
  </si>
  <si>
    <t>104 KD : (1,8+2,7)*2*2,4</t>
  </si>
  <si>
    <t>1*2*0,3</t>
  </si>
  <si>
    <t>107 KD : (1,9+2,7)*2*2,4</t>
  </si>
  <si>
    <t>-1,3*1</t>
  </si>
  <si>
    <t>108 KD : (0,9+1,2)*2*2,4</t>
  </si>
  <si>
    <t>-0,7*2,4</t>
  </si>
  <si>
    <t>109 KD : (2,055+2,7)*2*2,4</t>
  </si>
  <si>
    <t>-0,8*2,4</t>
  </si>
  <si>
    <t>110 KD : (1,65+2,7)*2*2,4</t>
  </si>
  <si>
    <t>(1,6+0,9)*2*2,4</t>
  </si>
  <si>
    <t>111 KD : (1,6+1,7)*2*2,4</t>
  </si>
  <si>
    <t>-0,9*2,4</t>
  </si>
  <si>
    <t>112 KD : (2,02+2,7)*2*2,4</t>
  </si>
  <si>
    <t>113 KD : (2,75+2,7)*2*2,4</t>
  </si>
  <si>
    <t>114 KD : (2+1,4)*2*2,4</t>
  </si>
  <si>
    <t>(0,95+1,2)*2*2,4*2</t>
  </si>
  <si>
    <t>117 bet.stěrka : 1*1,5</t>
  </si>
  <si>
    <t>118 PVC : 1*1,5</t>
  </si>
  <si>
    <t>120 PVC : 1*1,5</t>
  </si>
  <si>
    <t>121 PVC : 1*1,5</t>
  </si>
  <si>
    <t>108 KD : 0,9*0,075</t>
  </si>
  <si>
    <t>109 KD : 2,7*0,075</t>
  </si>
  <si>
    <t>110 KD : 1,65*0,075</t>
  </si>
  <si>
    <t>112 KD : 2,7*0,075</t>
  </si>
  <si>
    <t>113 KD : 2,7*0,075</t>
  </si>
  <si>
    <t>114 KD : 0,95*2*0,075</t>
  </si>
  <si>
    <t>781111121R00</t>
  </si>
  <si>
    <t>Doplňkové práce při provádění obkladů montáž lišt rohových, vanových a dilatačních</t>
  </si>
  <si>
    <t>104 KD : 0,9+1*2</t>
  </si>
  <si>
    <t>107 KD : 2,4+1,3+1*2</t>
  </si>
  <si>
    <t>108 KD : 0,9</t>
  </si>
  <si>
    <t>109 KD : 0,9+1*2+2,7</t>
  </si>
  <si>
    <t>110 KD : 1,65+0,9+1*2</t>
  </si>
  <si>
    <t>112 KD : 1,3+1*2+2,7</t>
  </si>
  <si>
    <t>113 KD : 0,9+1*2+2,7</t>
  </si>
  <si>
    <t>114 KD : 1,3+1*2</t>
  </si>
  <si>
    <t>0,95*2</t>
  </si>
  <si>
    <t>781111151R00</t>
  </si>
  <si>
    <t>Doplňkové práce při provádění obkladů příplatek za sestavení dekoru (listela)</t>
  </si>
  <si>
    <t>781210131R00</t>
  </si>
  <si>
    <t>Obkládání stěn z obkladaček pórovinových do tmele velikosti do 300 x 300 mm</t>
  </si>
  <si>
    <t>do tmele, kladených rovnoběžně s podlahou,</t>
  </si>
  <si>
    <t>781310121R00</t>
  </si>
  <si>
    <t>Obkládání ostění do tmele šířky přes 150 do 300 mm</t>
  </si>
  <si>
    <t>i nadpraží z obkladaček pórovinových, keramických, hutných i polohutných, do tmele,</t>
  </si>
  <si>
    <t>104 KD : 1*2*0,3</t>
  </si>
  <si>
    <t>107 KD : 1*2*0,3</t>
  </si>
  <si>
    <t>109 KD : 1*2*0,3</t>
  </si>
  <si>
    <t>110 KD : 1*2*0,3</t>
  </si>
  <si>
    <t>112 KD : 1*2*0,3</t>
  </si>
  <si>
    <t>113 KD : 1*2*0,3</t>
  </si>
  <si>
    <t>114 KD : 1*2*0,3</t>
  </si>
  <si>
    <t>781320111R00</t>
  </si>
  <si>
    <t>Obkládání parapetů do tmele šířky do 150 mm</t>
  </si>
  <si>
    <t>z obkladaček pórovinových, keramických, hutných i polohutných, do tmele,</t>
  </si>
  <si>
    <t>109 KD : 2,7</t>
  </si>
  <si>
    <t>110 KD : 1,65</t>
  </si>
  <si>
    <t>112 KD : 2,7</t>
  </si>
  <si>
    <t>113 KD : 2,7</t>
  </si>
  <si>
    <t>114 KD : 0,95*2</t>
  </si>
  <si>
    <t>781479705R00</t>
  </si>
  <si>
    <t>Montáž obkladů vnitřních z dlaždic keramických Příplatky k položkám montáže obkladů vnitřních stěn z dlaždic keramických příplatek za spárovací hmotu - plošně</t>
  </si>
  <si>
    <t>192,9612*0,15</t>
  </si>
  <si>
    <t>2834241695R</t>
  </si>
  <si>
    <t>profil plastový na obklad vnější růžek; rozměr 10,0 mm; hrana oblá, R=11 mm</t>
  </si>
  <si>
    <t xml:space="preserve">  104 KD : 0,9+1*2</t>
  </si>
  <si>
    <t xml:space="preserve">  107 KD : 2,4+1,3+1*2</t>
  </si>
  <si>
    <t xml:space="preserve">  108 KD : 0,9</t>
  </si>
  <si>
    <t xml:space="preserve">  109 KD : 0,9+1*2+2,7</t>
  </si>
  <si>
    <t xml:space="preserve">  110 KD : 1,65+0,9+1*2</t>
  </si>
  <si>
    <t xml:space="preserve">  112 KD : 1,3+1*2+2,7</t>
  </si>
  <si>
    <t xml:space="preserve">  113 KD : 0,9+1*2+2,7</t>
  </si>
  <si>
    <t xml:space="preserve">  114 KD : 1,3+1*2</t>
  </si>
  <si>
    <t xml:space="preserve">  0,95*2</t>
  </si>
  <si>
    <t>36,45*1,1</t>
  </si>
  <si>
    <t>585821389R</t>
  </si>
  <si>
    <t>malta pro dlažby/obklady lepicí; C2T S1; pro interier i exterier, vlhké prostředí; stěny, podlahy; báze cementová; odolná proti mrazu, vlhkosti; barva šedá</t>
  </si>
  <si>
    <t xml:space="preserve">  102 KD : (2,4+2,7+0,6*2)*0,8</t>
  </si>
  <si>
    <t xml:space="preserve">  104 KD : (1,8+2,7)*2*2,4</t>
  </si>
  <si>
    <t xml:space="preserve">  -0,8*2*2</t>
  </si>
  <si>
    <t xml:space="preserve">  -0,9*1</t>
  </si>
  <si>
    <t xml:space="preserve">  1*2*0,3</t>
  </si>
  <si>
    <t xml:space="preserve">  107 KD : (1,9+2,7)*2*2,4</t>
  </si>
  <si>
    <t xml:space="preserve">  -0,8*2</t>
  </si>
  <si>
    <t xml:space="preserve">  -1,3*1</t>
  </si>
  <si>
    <t xml:space="preserve">  108 KD : (0,9+1,2)*2*2,4</t>
  </si>
  <si>
    <t xml:space="preserve">  -0,7*2,4</t>
  </si>
  <si>
    <t xml:space="preserve">  109 KD : (2,055+2,7)*2*2,4</t>
  </si>
  <si>
    <t xml:space="preserve">  -0,8*2,4</t>
  </si>
  <si>
    <t xml:space="preserve">  110 KD : (1,65+2,7)*2*2,4</t>
  </si>
  <si>
    <t xml:space="preserve">  -0,7*2</t>
  </si>
  <si>
    <t xml:space="preserve">  (1,6+0,9)*2*2,4</t>
  </si>
  <si>
    <t xml:space="preserve">  111 KD : (1,6+1,7)*2*2,4</t>
  </si>
  <si>
    <t xml:space="preserve">  -0,9*2,4</t>
  </si>
  <si>
    <t xml:space="preserve">  112 KD : (2,02+2,7)*2*2,4</t>
  </si>
  <si>
    <t xml:space="preserve">  113 KD : (2,75+2,7)*2*2,4</t>
  </si>
  <si>
    <t xml:space="preserve">  114 KD : (2+1,4)*2*2,4</t>
  </si>
  <si>
    <t xml:space="preserve">  -0,6*2*2</t>
  </si>
  <si>
    <t xml:space="preserve">  (0,95+1,2)*2*2,4*2</t>
  </si>
  <si>
    <t xml:space="preserve">  117 bet.stěrka : 1*1,5</t>
  </si>
  <si>
    <t xml:space="preserve">  118 PVC : 1*1,5</t>
  </si>
  <si>
    <t xml:space="preserve">  120 PVC : 1*1,5</t>
  </si>
  <si>
    <t xml:space="preserve">  121 PVC : 1*1,5</t>
  </si>
  <si>
    <t xml:space="preserve">  108 KD : 0,9*0,075</t>
  </si>
  <si>
    <t xml:space="preserve">  109 KD : 2,7*0,075</t>
  </si>
  <si>
    <t xml:space="preserve">  110 KD : 1,65*0,075</t>
  </si>
  <si>
    <t xml:space="preserve">  112 KD : 2,7*0,075</t>
  </si>
  <si>
    <t xml:space="preserve">  113 KD : 2,7*0,075</t>
  </si>
  <si>
    <t xml:space="preserve">  114 KD : 0,95*2*0,075</t>
  </si>
  <si>
    <t>192,9612*3</t>
  </si>
  <si>
    <t>597813606R</t>
  </si>
  <si>
    <t>obklad keramický š = 198 mm; l = 198 mm; h = 6,5 mm; pro interiér; barva světle žlutá; mat</t>
  </si>
  <si>
    <t>192,9612*1,1</t>
  </si>
  <si>
    <t>597813686T</t>
  </si>
  <si>
    <t>Listela  19,8x2,5 dle výběru investora</t>
  </si>
  <si>
    <t>75,35/0,2*1,1</t>
  </si>
  <si>
    <t>998781101R00</t>
  </si>
  <si>
    <t>Přesun hmot pro obklady keramické v objektech výšky do 6 m</t>
  </si>
  <si>
    <t>783103811R00</t>
  </si>
  <si>
    <t>Odstranění starých nátěrů z ocelových konstrukcí konstrukcí lehkých "C" nebo velmi lehkých "CC", oškrabáním</t>
  </si>
  <si>
    <t>800-783</t>
  </si>
  <si>
    <t>D 2.1.10 stávající vazníky a zavětrování : 8,43*2,63*2*7</t>
  </si>
  <si>
    <t>783125130R00</t>
  </si>
  <si>
    <t>Nátěry ocelových konstrukcí syntetické C+CC ocelové konstrukce lehké + velmi lehké, dvojnásobné</t>
  </si>
  <si>
    <t>na vzduchu schnoucí</t>
  </si>
  <si>
    <t>D 2.1.9 101 PVC : 75,7</t>
  </si>
  <si>
    <t>784195122R00</t>
  </si>
  <si>
    <t>Malby z malířských směsí hlinkové,  , barevné, dvojnásobné</t>
  </si>
  <si>
    <t>175101101RT2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</si>
  <si>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</si>
  <si>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</si>
  <si>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D.2.4.2.3 : (38+5,5+9,5+1,5+3,5+2,5*3+4,5+4,0+1,5+10)*0,6*0,40</t>
  </si>
  <si>
    <t>451573111R00</t>
  </si>
  <si>
    <t>Lože pod potrubí, stoky a drobné objekty z písku a štěrkopísku  do 65 mm</t>
  </si>
  <si>
    <t>827-1</t>
  </si>
  <si>
    <t>v otevřeném výkopu,</t>
  </si>
  <si>
    <t>D.2.4.2.3 :  (38+5,5+9,5+1,5+3,5+2,5*3+4,5+4,0+1,5+10)*0,6*0,15</t>
  </si>
  <si>
    <t>617451401R00</t>
  </si>
  <si>
    <t>Vnitřní úpravy povrchů šachet z malty vodotěsné cementové potěry dna šachet tloušťky 20 mm, hlazené hladítkem dřevěným</t>
  </si>
  <si>
    <t>D.2.4.2.3 : (1,2*0,9)+(1,2+0,9)*2*1,02</t>
  </si>
  <si>
    <t>871181121R00</t>
  </si>
  <si>
    <t>Montáž potrubí z plastických hmot z tlakových trubek polyetylenových, vnějšího průměru 50 mm</t>
  </si>
  <si>
    <t>D.2.4.2.2 : 10</t>
  </si>
  <si>
    <t>891183111R00</t>
  </si>
  <si>
    <t>Montáž vodovodních armatur na potrubí ventilů hlavních pro přípojky, DN 40 mm</t>
  </si>
  <si>
    <t>soub.</t>
  </si>
  <si>
    <t>894411111R00</t>
  </si>
  <si>
    <t>Zřízení šachet kanalizačních z betonových dílců na potrubí s obložením dna betonem C 25/30 z cementu portlandského nebo struskoportlandského, na potrubí DN do 200 mm</t>
  </si>
  <si>
    <t>výšky vstupu do 1,5 m, podkladní deska z betonu B5, montáž a dodávka stupadel,</t>
  </si>
  <si>
    <t>D.2.4.2.3 : 1</t>
  </si>
  <si>
    <t>899102111R00</t>
  </si>
  <si>
    <t>Osazení poklopů litinových a ocelových o hmotnost jednotlivě přes 50  do 100 kg</t>
  </si>
  <si>
    <t>899501111R00</t>
  </si>
  <si>
    <t>Stupadla do šachet a drobných objektů vidlicová osazovaná při zdění a betonáži</t>
  </si>
  <si>
    <t>D.2.4.2.3 : 2</t>
  </si>
  <si>
    <t>617633100</t>
  </si>
  <si>
    <t>Vnitřní úprava povrchů stáv.vodovod. šachet ,vyčištění, st.vyspravení</t>
  </si>
  <si>
    <t>871171101</t>
  </si>
  <si>
    <t>D - šoupě vodárenské s ručním kolečkem  DN 40 6/4"</t>
  </si>
  <si>
    <t>879181100</t>
  </si>
  <si>
    <t>Montáž přeložky   napojení vodovodní přípojky  DN 40</t>
  </si>
  <si>
    <t>286136747R</t>
  </si>
  <si>
    <t>trubka vícevrstvá PE100 RC; PE100 RC; PE100 RC; hladká; SDR 11,0; da = 50,0 mm; di = 40,8 mm; s = 4,60 mm;  použití pro vodovody</t>
  </si>
  <si>
    <t>D.2.4.2.2: : 10</t>
  </si>
  <si>
    <t>55242127R</t>
  </si>
  <si>
    <t>poklop šachtový litinový; protiskluzový; 700x700 mm; vstup 600x600 mm; únosnost B 125 kN</t>
  </si>
  <si>
    <t>59224177R</t>
  </si>
  <si>
    <t>prstenec betonový; DN = 625,0 mm; h = 100,0 mm; s = 120,00 mm</t>
  </si>
  <si>
    <t>D.2.4.2.3 : 1,01</t>
  </si>
  <si>
    <t>59224373.AR</t>
  </si>
  <si>
    <t>profil těsnicí elastomerní; pro spojení betonových šachetních dílů; tvar kruh; d = 1 000,0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</si>
  <si>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</si>
  <si>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</si>
  <si>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</si>
  <si>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</si>
  <si>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721000001</t>
  </si>
  <si>
    <t>Stavební přípomoce-bourání,opravy,prostupy pro potrubí</t>
  </si>
  <si>
    <t>721000002</t>
  </si>
  <si>
    <t>Demontáže stávajícího vodovodu,kanalizace,zař.př.,kal.čerpadla</t>
  </si>
  <si>
    <t>713571116R00</t>
  </si>
  <si>
    <t>Požárně ochranná manžeta EI 90, D 125 mm</t>
  </si>
  <si>
    <t>Montáž manžety ke stěně nebo stropu pomocí rozpěrné hmoždinky se šroubem. Cena obsahuje i dodávku manžety a spojovacích prostředků.</t>
  </si>
  <si>
    <t>721176102R00</t>
  </si>
  <si>
    <t>Potrubí z plastových trub polypropylenové potrubí PP, připojovací, D 40 mmm, s 1,8 mm, DN 40</t>
  </si>
  <si>
    <t>Potrubí včetně tvarovek. Bez zednických výpomocí.</t>
  </si>
  <si>
    <t>721176103R00</t>
  </si>
  <si>
    <t>Potrubí z plastových trub polypropylenové potrubí PP, připojovací, D 50 mmm, s 1,8 mm, DN 50</t>
  </si>
  <si>
    <t>721176104R00</t>
  </si>
  <si>
    <t>Potrubí z plastových trub polypropylenové potrubí PP, připojovací, D 75 mmm, s 1,9 mm, DN 70</t>
  </si>
  <si>
    <t>2,5+1</t>
  </si>
  <si>
    <t>721176105R00</t>
  </si>
  <si>
    <t>Potrubí z plastových trub polypropylenové potrubí PP, připojovací, D 110 mmm, s 2,7 mm, DN 100</t>
  </si>
  <si>
    <t>25,3+6,5</t>
  </si>
  <si>
    <t>721176222R00</t>
  </si>
  <si>
    <t>Potrubí z plastových trub polyvinylchloridové potrubí PVC, svodné (ležaté) v zemi, D 110 mmm, s 3,2 mm, DN 100</t>
  </si>
  <si>
    <t>D.2.4.2.3; D.2.4.2. :  15,0+1,5+2,5+2,0+3,5+2,0+12,5+4,5</t>
  </si>
  <si>
    <t>721176223R00</t>
  </si>
  <si>
    <t>Potrubí z plastových trub polyvinylchloridové potrubí PVC, svodné (ležaté) v zemi, D 125 mmm, s 3,2 mm, DN 125</t>
  </si>
  <si>
    <t>D.2.4.2.5 : 11,6+5,5+5,0+1,0</t>
  </si>
  <si>
    <t>721176224R00</t>
  </si>
  <si>
    <t>Potrubí z plastových trub polyvinylchloridové potrubí PVC, svodné (ležaté) v zemi, D 160 mmm, s 4,0 mm, DN 150</t>
  </si>
  <si>
    <t>D.2.4.2.5 : 16,5+2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</si>
  <si>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</si>
  <si>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</si>
  <si>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</si>
  <si>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</si>
  <si>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</si>
  <si>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</si>
  <si>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</si>
  <si>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</si>
  <si>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</si>
  <si>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721223423RT2</t>
  </si>
  <si>
    <t>Vpusti, zápachové uzávěrky a odtokové žlaby podlahové, D 50, 75, 110 mm, se svislým odtokem, zápachový uzávěr funkční i pří vyschnutí, 123x123mm/115x115mm</t>
  </si>
  <si>
    <t>721223424RT1</t>
  </si>
  <si>
    <t>Vpusti, zápachové uzávěrky a odtokové žlaby podlahové, D 50, 75, 110 mm, se svislým odtokem,147x147mm/138x138mm</t>
  </si>
  <si>
    <t>721213435R00</t>
  </si>
  <si>
    <t>Odtokové žlaby rovný odtokový žlab, umístění do prostoru nebo ke zdi, děrovaný rošt, délka 900 mm</t>
  </si>
  <si>
    <t>včetně sifonu, betonové směsi, hydroizolační bandáže, hydroizolační hmoty a silikonu</t>
  </si>
  <si>
    <t>721273200RT3</t>
  </si>
  <si>
    <t>Ventilační hlavice D 110 mm, souprava z PP</t>
  </si>
  <si>
    <t>721290112R00</t>
  </si>
  <si>
    <t>Zkouška těsnosti kanalizace v objektech vodou, DN 200</t>
  </si>
  <si>
    <t>721226500</t>
  </si>
  <si>
    <t>Sifon pro kond. Od jednotek VZT s mech.uz. 22 l/min/ M+D</t>
  </si>
  <si>
    <t>721226512</t>
  </si>
  <si>
    <t>záp.uzávěra DN 40 pro přeliv od PV/ M+D se such.uz,nerez krytka</t>
  </si>
  <si>
    <t>722181100</t>
  </si>
  <si>
    <t>Ochrana potrubí kanalizace  plstěnnými pásy ( při obezdívkách )</t>
  </si>
  <si>
    <t>892000002</t>
  </si>
  <si>
    <t>Napojení  na venkovní   kanalizaci  do  šachty</t>
  </si>
  <si>
    <t>722130234R00</t>
  </si>
  <si>
    <t xml:space="preserve">Potrubí z ocelových trubek závitových pozinkovaných DN 32, svařovaných 11 343,  </t>
  </si>
  <si>
    <t>D.2.4.2.4 : 19</t>
  </si>
  <si>
    <t>722172311R00</t>
  </si>
  <si>
    <t>Potrubí z plastických hmot polypropylenové potrubí PP-R, D 20 mm, s 2,8 mm, PN 16, polyfuzně svařované</t>
  </si>
  <si>
    <t>Potrubí včetně tvarovek a zednických výpomocí.</t>
  </si>
  <si>
    <t>Včetně pomocného lešení o výšce podlahy do 1900 mm a pro zatížení do 1,5 kPa.</t>
  </si>
  <si>
    <t>D.2.4.2.4 : 95</t>
  </si>
  <si>
    <t>722172312R00</t>
  </si>
  <si>
    <t>Potrubí z plastických hmot polypropylenové potrubí PP-R, D 25 mm, s 3,5 mm, PN 16, polyfuzně svařované</t>
  </si>
  <si>
    <t>D.2.4.2.4 : 25</t>
  </si>
  <si>
    <t>722172313R00</t>
  </si>
  <si>
    <t>Potrubí z plastických hmot polypropylenové potrubí PP-R, D 32 mm, s 4,4 mm, PN 16, polyfuzně svařované</t>
  </si>
  <si>
    <t>D.2.4.2.4 : 33</t>
  </si>
  <si>
    <t>722172314R00</t>
  </si>
  <si>
    <t>Potrubí z plastických hmot polypropylenové potrubí PP-R, D 40 mm, s 5,5 mm, PN 16, polyfuzně svařované</t>
  </si>
  <si>
    <t>D.2.4.2.4 : 35</t>
  </si>
  <si>
    <t>722172315R00</t>
  </si>
  <si>
    <t>Potrubí z plastických hmot polypropylenové potrubí PP-R, D 50 mm, s 6,9 mm, PN 16, polyfuzně svařované</t>
  </si>
  <si>
    <t>722172331R00</t>
  </si>
  <si>
    <t>Potrubí z plastických hmot polypropylenové potrubí PP-R, D 20 mm, s 3,4 mm, PN 20, polyfuzně svařované</t>
  </si>
  <si>
    <t>D.2.4.2.4 : 120</t>
  </si>
  <si>
    <t>722172332R00</t>
  </si>
  <si>
    <t>Potrubí z plastických hmot polypropylenové potrubí PP-R, D 25 mm, s 4,2 mm, PN 20, polyfuzně svařované</t>
  </si>
  <si>
    <t>722172333R00</t>
  </si>
  <si>
    <t>Potrubí z plastických hmot polypropylenové potrubí PP-R, D 32 mm, s 5,4 mm, PN 20, polyfuzně svařované</t>
  </si>
  <si>
    <t>D.2.4.2.4 : 8</t>
  </si>
  <si>
    <t>722172334R00</t>
  </si>
  <si>
    <t>Potrubí z plastických hmot polypropylenové potrubí PP-R, D 40 mm, s 6,7 mm, PN 20, polyfuzně svařované</t>
  </si>
  <si>
    <t>D.2.4.2.4 : 7</t>
  </si>
  <si>
    <t>722172361R00</t>
  </si>
  <si>
    <t>Potrubí z plastických hmot doplňky pro potrubí z plastických hmot kompenzační smyčka, D 20 mm</t>
  </si>
  <si>
    <t>722172362R00</t>
  </si>
  <si>
    <t>Potrubí z plastických hmot doplňky pro potrubí z plastických hmot kompenzační smyčka, D 25 mm</t>
  </si>
  <si>
    <t>D.2.4.2.4 : 1</t>
  </si>
  <si>
    <t>722181222RW2</t>
  </si>
  <si>
    <t>Izolace vodovodního potrubí návleková trubice z pěnového polyetylenu s povrchovou ochrannou hliníkovou fólií zesílenou sklorohoží 5x5 mm, tloušťka stěny 9 mm, d 45 mm</t>
  </si>
  <si>
    <t>V položce je kalkulována dodávka izolační trubice, spon a lepicí pásky.</t>
  </si>
  <si>
    <t>D.2.4.2.4 : 20</t>
  </si>
  <si>
    <t>722181242RT7</t>
  </si>
  <si>
    <t>Izolace vodovodního potrubí návleková trubice z pěnového polyetylenu s povrchovou ochrannou polyetylenovou tkaninou, tloušťka stěny 9 mm, d 22 mm</t>
  </si>
  <si>
    <t>722181242RT9</t>
  </si>
  <si>
    <t>Izolace vodovodního potrubí návleková trubice z pěnového polyetylenu s povrchovou ochrannou polyetylenovou tkaninou, tloušťka stěny 9 mm, d 28 mm</t>
  </si>
  <si>
    <t>722181242RU2</t>
  </si>
  <si>
    <t>Izolace vodovodního potrubí návleková trubice z pěnového polyetylenu s povrchovou ochrannou polyetylenovou tkaninou, tloušťka stěny 9 mm, d 35 mm</t>
  </si>
  <si>
    <t>722181242RW6</t>
  </si>
  <si>
    <t>Izolace vodovodního potrubí návleková trubice z pěnového polyetylenu s povrchovou ochrannou polyetylenovou tkaninou, tloušťka stěny 9 mm, d 50 mm</t>
  </si>
  <si>
    <t>722181244RT7</t>
  </si>
  <si>
    <t>Izolace vodovodního potrubí návleková trubice z pěnového polyetylenu s povrchovou ochrannou polyetylenovou tkaninou, tloušťka stěny 20 mm, d 22 mm</t>
  </si>
  <si>
    <t>722182004RT1</t>
  </si>
  <si>
    <t>Montáž tepelné izolace potrubí samolepicí spoj, rychlouzávěr, přes DN 25 do DN 40</t>
  </si>
  <si>
    <t>D.2.4.2.4 : 35+8+8</t>
  </si>
  <si>
    <t>722190401R00</t>
  </si>
  <si>
    <t>Přípojky ke strojům a zařízením vyvedení a připojení výpustek, DN 15</t>
  </si>
  <si>
    <t>D.2.4.2.4 : 49</t>
  </si>
  <si>
    <t>722190402R00</t>
  </si>
  <si>
    <t>Přípojky ke strojům a zařízením vyvedení a připojení výpustek, DN 20</t>
  </si>
  <si>
    <t>722190403R00</t>
  </si>
  <si>
    <t>Přípojky ke strojům a zařízením vyvedení a připojení výpustek, DN 25</t>
  </si>
  <si>
    <t>722212440R00</t>
  </si>
  <si>
    <t>Armatury přírubové včetně dodávky materiálu doplňky pro armatury přírubové štítky orientační na zeď</t>
  </si>
  <si>
    <t>722220111R00</t>
  </si>
  <si>
    <t>Armatury závitové s jedním závitem včetně dodávky materiálu nástěnka nátrubková mosazná pro výtokový ventil, vnitřní závit, DN 15, PN 10, mosaz</t>
  </si>
  <si>
    <t>D.2.4.2.4 : 43</t>
  </si>
  <si>
    <t>722220112R00</t>
  </si>
  <si>
    <t>Armatury závitové s jedním závitem včetně dodávky materiálu nástěnka nátrubková mosazná pro výtokový ventil, vnitřní závit, DN 20, PN 10, mosaz</t>
  </si>
  <si>
    <t>722220121R00</t>
  </si>
  <si>
    <t>Armatury závitové s jedním závitem včetně dodávky materiálu nástěnka nátrubková mosazná pro baterii, vnitřní závit, DN 15, PN 10, mosaz</t>
  </si>
  <si>
    <t>D.2.4.2.4 : 3</t>
  </si>
  <si>
    <t>722224111R00</t>
  </si>
  <si>
    <t>Armatury závitové s jedním závitem včetně dodávky materiálu kulový kohout vypouštěcí a napouštěcí, vnější závit, DN 15, PN 10, mosaz</t>
  </si>
  <si>
    <t>722231163R00</t>
  </si>
  <si>
    <t>Armatury závitové se dvěma závity včetně dodávky materiálu ventil pojistný,  , DN 25, PN 16, litina</t>
  </si>
  <si>
    <t>722235111R00</t>
  </si>
  <si>
    <t>Armatury závitové se dvěma závity včetně dodávky materiálu kulový kohout, vnitřní-vnitřní závit, DN 15, PN 25, mosaz</t>
  </si>
  <si>
    <t>D.2.4.2.4 : 9</t>
  </si>
  <si>
    <t>722235112R00</t>
  </si>
  <si>
    <t>Armatury závitové se dvěma závity včetně dodávky materiálu kulový kohout, vnitřní-vnitřní závit, DN 20, PN 25, mosaz</t>
  </si>
  <si>
    <t>D.2.4.2.4 : 11</t>
  </si>
  <si>
    <t>722235114R00</t>
  </si>
  <si>
    <t>Armatury závitové se dvěma závity včetně dodávky materiálu kulový kohout, vnitřní-vnitřní závit, DN 32, PN 25, mosaz</t>
  </si>
  <si>
    <t>D.2.4.2.4 : 4</t>
  </si>
  <si>
    <t>722235115R00</t>
  </si>
  <si>
    <t>Armatury závitové se dvěma závity včetně dodávky materiálu kulový kohout, vnitřní-vnitřní závit, DN 40, PN 25, mosaz</t>
  </si>
  <si>
    <t>D.2.4.2.4 : 2</t>
  </si>
  <si>
    <t>722235151R00</t>
  </si>
  <si>
    <t>Armatury závitové se dvěma závity včetně dodávky materiálu kulový kohout, vnitřní-šroubení, DN 15, PN 25, mosaz</t>
  </si>
  <si>
    <t>722235152R00</t>
  </si>
  <si>
    <t>Armatury závitové se dvěma závity včetně dodávky materiálu kulový kohout, vnitřní-šroubení, DN 20, PN 25, mosaz</t>
  </si>
  <si>
    <t>722235522R00</t>
  </si>
  <si>
    <t>Armatury závitové se dvěma závity včetně dodávky materiálu filtr, vnitřní-vnitřní závit, DN 20, PN 20, mosaz</t>
  </si>
  <si>
    <t>722235525R00</t>
  </si>
  <si>
    <t>Armatury závitové se dvěma závity včetně dodávky materiálu filtr, vnitřní-vnitřní závit, DN 40, PN 20, mosaz</t>
  </si>
  <si>
    <t>722235652R00</t>
  </si>
  <si>
    <t>Armatury závitové se dvěma závity včetně dodávky materiálu zpětný ventil, vnitřní-vnitřní závit, DN 20, PN 20, mosaz</t>
  </si>
  <si>
    <t>722235654R00</t>
  </si>
  <si>
    <t>Armatury závitové se dvěma závity včetně dodávky materiálu zpětný ventil, vnitřní-vnitřní závit, DN 32, PN 20, mosaz</t>
  </si>
  <si>
    <t>722254231RT1</t>
  </si>
  <si>
    <t>Požární příslušenství hydrantový systém D 25, box nerez, stálotvará hadice, průměr 19/20</t>
  </si>
  <si>
    <t>722265117R00</t>
  </si>
  <si>
    <t>Vodoměry včetně dodávky materiálu_x000D_
 domovní vodoměr, závitový vícevtokový mokroběžný, DN 32, pro teplotu vody do 40°C, montáž horizontálně, jmenovitý průtok 6,0 m3/hod, PN 16, délka 260 mm</t>
  </si>
  <si>
    <t>722290226R00</t>
  </si>
  <si>
    <t>Dílčí tlakové zkoušky vodovodního potrubí závitového, do DN 50</t>
  </si>
  <si>
    <t>D.2.4.2.4 : 380</t>
  </si>
  <si>
    <t>722290234R00</t>
  </si>
  <si>
    <t>Proplach a dezinfekce vodovodního potrubí do DN 80</t>
  </si>
  <si>
    <t>725810402R00</t>
  </si>
  <si>
    <t>Ventily ventil uzavírací pro do rozvodu vytápění a sanity; kulový, těleso mosaz.rohový, bez připojovací trubičky, DN 10 mm</t>
  </si>
  <si>
    <t>734223831R00</t>
  </si>
  <si>
    <t>Ventily a kohouty regulační závitové včetně dodávky materiálu ventil vyvažovací (regulační), s měřícími ventilky, DN 15, šikmý, mosaz,  , PN 25, vnitřní-vnitřní</t>
  </si>
  <si>
    <t>800-731</t>
  </si>
  <si>
    <t>735000911R00</t>
  </si>
  <si>
    <t>Regulace otopného systému při opravách vyregulování dvojregulačních ventilů a kohoutů s ručním ovládáním</t>
  </si>
  <si>
    <t>721177100</t>
  </si>
  <si>
    <t>Závěsný systém  pro upevnění pod stropem</t>
  </si>
  <si>
    <t>soub</t>
  </si>
  <si>
    <t>722180003</t>
  </si>
  <si>
    <t>Ohyby návlekové  tepelné izolace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</si>
  <si>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</si>
  <si>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</si>
  <si>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</si>
  <si>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</si>
  <si>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</si>
  <si>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</si>
  <si>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722239100</t>
  </si>
  <si>
    <t>montáž vyvažovacích ventilů a zaregulování</t>
  </si>
  <si>
    <t>998722101R00</t>
  </si>
  <si>
    <t>Přesun hmot pro vnitřní vodovod v objektech výšky do 6 m</t>
  </si>
  <si>
    <t>724399101R00</t>
  </si>
  <si>
    <t>Montáž tlakových úpraven vody TUV 01</t>
  </si>
  <si>
    <t>732429111R00</t>
  </si>
  <si>
    <t>Čerpadla teplovodní Montáž čerpadel teplovodních oběhových spirálních DN 25</t>
  </si>
  <si>
    <t>734421130R00</t>
  </si>
  <si>
    <t>Tlakoměry včetně dodávky materiálu_x000D_
 deformační 0-10 MPa č. 03313, D 160</t>
  </si>
  <si>
    <t>724141101</t>
  </si>
  <si>
    <t>montáž cirkulačního čerpadla   do DN 25 do potrubí</t>
  </si>
  <si>
    <t>724234100</t>
  </si>
  <si>
    <t>Expanzní nádoba 18 l +přip T-kus G 3/4 s atestem pro TV</t>
  </si>
  <si>
    <t>724234101</t>
  </si>
  <si>
    <t>Montáž tlakové exp.  Nádoby</t>
  </si>
  <si>
    <t>724240001</t>
  </si>
  <si>
    <t>úpravna vody-fyzikální s feritovým prstencem  pro D vnější 40</t>
  </si>
  <si>
    <t>724242200</t>
  </si>
  <si>
    <t>Sít.filtr se zpětným proplachem- man.5/4"s postř.filt.sítem</t>
  </si>
  <si>
    <t>724242201</t>
  </si>
  <si>
    <t>Montáž filtru se zpětným proplachem</t>
  </si>
  <si>
    <t>724399100</t>
  </si>
  <si>
    <t>Montáž úpravny vody</t>
  </si>
  <si>
    <t>727141100</t>
  </si>
  <si>
    <t>Cirkulační čerpadlo Q=207kg/hod,H=9,1 kPa+spínací hodiny</t>
  </si>
  <si>
    <t>998724101R00</t>
  </si>
  <si>
    <t>Přesun hmot pro strojní vybavení v objektech výšky do 6 m</t>
  </si>
  <si>
    <t>725119105R00</t>
  </si>
  <si>
    <t>Nádrže splachovací montáž vysokopoložené</t>
  </si>
  <si>
    <t>725014131RT1</t>
  </si>
  <si>
    <t>Klozetové mísy závěsné, bilé, hluboké splachování, zadní, včetně sedátka, šířka 360 mm, hloubka 530 mm, výška 400 mm</t>
  </si>
  <si>
    <t>D.2.4.2.4 : 6</t>
  </si>
  <si>
    <t>725014141R00</t>
  </si>
  <si>
    <t>Klozetové mísy závěsné pro ZTP, bilé, hluboké splachování, zadní, včetně sedátka, šířka 360 mm, hloubka 700 mm, výška 480 mm</t>
  </si>
  <si>
    <t>725119401R00</t>
  </si>
  <si>
    <t>Doplňky Montáž doplňků zařízení záchodů předstěnový systém</t>
  </si>
  <si>
    <t>D.2.4.2.4 : 6+1</t>
  </si>
  <si>
    <t>725119403T00</t>
  </si>
  <si>
    <t>Montáž urinálové dělicí stěny</t>
  </si>
  <si>
    <t>725016105R00</t>
  </si>
  <si>
    <t>Pisoárové záchodky Pisoáry (urinály) diturvit, bílý, s otvorem pro ventil, s ventilem oplachovacím, zdroj napájecí pro tři urinály</t>
  </si>
  <si>
    <t>725121612R00</t>
  </si>
  <si>
    <t>Pisoárové záchodky splachovače pisoárů automatický splachovač pisoáru s montážní krabicí a integrovaným zdrojem</t>
  </si>
  <si>
    <t>725219401R00</t>
  </si>
  <si>
    <t>Umyvadlo montáž na šrouby do zdiva</t>
  </si>
  <si>
    <t>Včetně dodání zápachové uzávěrky.</t>
  </si>
  <si>
    <t>D.2.4.2.4 : 13</t>
  </si>
  <si>
    <t>725017138R00</t>
  </si>
  <si>
    <t>Kryt sifonu keramický bílý</t>
  </si>
  <si>
    <t>725249106R00</t>
  </si>
  <si>
    <t>Sprchové kabiny a mísy montáž_x000D_
 sprchových koutů ostatních typů</t>
  </si>
  <si>
    <t>725299101R00</t>
  </si>
  <si>
    <t>Koupelnové doplňky montáž_x000D_
 mýdelníků, držáků ap</t>
  </si>
  <si>
    <t>věšák : 9</t>
  </si>
  <si>
    <t>tlačítko WC : 6</t>
  </si>
  <si>
    <t>zásobník toaletní papír : 7</t>
  </si>
  <si>
    <t>zásobník papírové ručníky : 4</t>
  </si>
  <si>
    <t>dávkovač mýdla : 6</t>
  </si>
  <si>
    <t>závěsný kartáč WC : 8</t>
  </si>
  <si>
    <t>zrcadla : 2+4</t>
  </si>
  <si>
    <t>osoušeč : 3</t>
  </si>
  <si>
    <t>725291132R00</t>
  </si>
  <si>
    <t>Invalidní program madlo dvojité pevné, rozměr 830 mm, bílé</t>
  </si>
  <si>
    <t>725291136R00</t>
  </si>
  <si>
    <t>Invalidní program madlo dvojité sklopné, rozměr 830 mm, bílé</t>
  </si>
  <si>
    <t>725329101R00</t>
  </si>
  <si>
    <t>Dřezy dvojité montáž dřezů dvojitých</t>
  </si>
  <si>
    <t>725019101R00</t>
  </si>
  <si>
    <t>Výlevky diturvitové výlevka s plastovou mřížkou, stojící</t>
  </si>
  <si>
    <t>725814102R00</t>
  </si>
  <si>
    <t>Rohové ventily rohový ventil, bez matky, DN 15 x DN 10, mosaz</t>
  </si>
  <si>
    <t>D.2.4.2.4 : 42+32</t>
  </si>
  <si>
    <t>725823111RT1</t>
  </si>
  <si>
    <t>Baterie umyvadlové a dřezové baterie umyvadlová, stojánková, ruční ovládání bez otvírání odpadu, standardní</t>
  </si>
  <si>
    <t>D.2.4.2.4 : 14</t>
  </si>
  <si>
    <t>725823114RT1</t>
  </si>
  <si>
    <t>Baterie umyvadlové a dřezové baterie dřezová, stojánková, ruční ovládání bez otvírání odpadu, standardní</t>
  </si>
  <si>
    <t>725825111RT2</t>
  </si>
  <si>
    <t>Baterie umyvadlové a dřezové baterie umyvadlová, nástěnná, ruční ovládání, nadstandardní</t>
  </si>
  <si>
    <t>725845111RT1</t>
  </si>
  <si>
    <t>Baterie sprchové baterie sprchová nástěnná, ruční ovládání bez příslušentsví, standardní</t>
  </si>
  <si>
    <t>725849302R00</t>
  </si>
  <si>
    <t>Montáž baterií sprchových držáku sprchy</t>
  </si>
  <si>
    <t>725851001RT1</t>
  </si>
  <si>
    <t>Odpadové soupravy polypropylénové HL souprava odtoková pro dřezy; PP; D 40 mm; připojovací závity 6/4", ventily 5/4"</t>
  </si>
  <si>
    <t>725860168R00</t>
  </si>
  <si>
    <t>Zápachové uzávěrky (sifony) pro zařizovací předměty D 40, 50 mm; pro pisoáry, odsávací; PP; odtok vnitřní vodorovný, sklon 0-90°</t>
  </si>
  <si>
    <t>725860213R00</t>
  </si>
  <si>
    <t>Zápachové uzávěrky (sifony) pro zařizovací předměty D 32, 40 mm x 5/4"; pro umyvadla; PP; příslušenství krycí růžice odtoku, zpětný uzávěr</t>
  </si>
  <si>
    <t>725869101R00</t>
  </si>
  <si>
    <t>Montáž zápachových uzávěrek pro zařiz. předměty umyvadlových, D 32</t>
  </si>
  <si>
    <t>725980121R00</t>
  </si>
  <si>
    <t>Dvířka z plastu, 150 x 150 mm</t>
  </si>
  <si>
    <t>725980122R00</t>
  </si>
  <si>
    <t>Dvířka z plastu, 200 x 300 mm</t>
  </si>
  <si>
    <t>725989101R00</t>
  </si>
  <si>
    <t>Dvířka montáž dvířek kovových i z PH</t>
  </si>
  <si>
    <t>726211332R00</t>
  </si>
  <si>
    <t>Klozety montážní prvek pro zavěšené WC a madla s nádržkou pro tělesně postižené, pro instalaci suchým procesem do lehkých sádrokartonových příček nebo k instalaci před masivní stěnu, bez soupravy na tlumení hluku, bez ovladacího tlačitka, ovládání zepředu, stavební výška 112 cm</t>
  </si>
  <si>
    <t>Včetně dodávky a připevnění montážního prvku vč. napojení na kanalizační popř. vodovodní potrubí.</t>
  </si>
  <si>
    <t>726211143R00</t>
  </si>
  <si>
    <t>Pisoáry montážní prvek pro pisoár univerzální, pro instalaci s mokrými procesy do masivních zděných konstrukcí nebo pro předstěnovou instalaci s předezděním, pro bezdotykové ovládání - skryté, stavební výška 109 - 127 cm</t>
  </si>
  <si>
    <t>725291311</t>
  </si>
  <si>
    <t>věšák</t>
  </si>
  <si>
    <t>28696620T</t>
  </si>
  <si>
    <t>Vysoko položená WC nádržka plastová</t>
  </si>
  <si>
    <t>RTS16/I</t>
  </si>
  <si>
    <t>28696752R</t>
  </si>
  <si>
    <t>tlačítko ovládací plastové; pro ovládání zepředu; ovládací síla do 20,0 N; množství splachování 2; barva Bílá / pochromovaná lesklá / bílá</t>
  </si>
  <si>
    <t>55145352R</t>
  </si>
  <si>
    <t>kombinace sprchová držák pevný; ruční sprcha d 68 mm; hadice 150 cm; povrch chrom</t>
  </si>
  <si>
    <t>55146000R</t>
  </si>
  <si>
    <t>zdroj napájecí 24 V ss; napájení umyv. baterií a sprch max. 2 ventily; napájení splachovačů a pisoárů max. 3 ventily; výkon 25 W</t>
  </si>
  <si>
    <t>55146005R</t>
  </si>
  <si>
    <t>zdroj napájecí 24 V ss; napájení umyv. baterií a sprch max. 1 ventil; napájení splachovačů a pisoárů max.1 ventil; výkon 5 W</t>
  </si>
  <si>
    <t>55149001R</t>
  </si>
  <si>
    <t>zásobník na toaletní papír; nerez</t>
  </si>
  <si>
    <t>55149010R</t>
  </si>
  <si>
    <t>zásobník na papírové ručníky; nerez</t>
  </si>
  <si>
    <t>55149022R</t>
  </si>
  <si>
    <t>dávkovač tekutého mýdla nerez; obsah 0,85 l</t>
  </si>
  <si>
    <t>55149036R</t>
  </si>
  <si>
    <t>koš odpadkový nerez; obsah 12,0 l</t>
  </si>
  <si>
    <t>55149051R</t>
  </si>
  <si>
    <t>WC kartáč nerez; držák nástěnný</t>
  </si>
  <si>
    <t>55149053T</t>
  </si>
  <si>
    <t>Zrcadlo bez rámu, hrana brus 1200 x 600 mm</t>
  </si>
  <si>
    <t>55149054T</t>
  </si>
  <si>
    <t>Zrcadlo bez rámu, hrana brus 1500 x 800 mm</t>
  </si>
  <si>
    <t>55149070T</t>
  </si>
  <si>
    <t>tryskový osoušeč rukou</t>
  </si>
  <si>
    <t>551674068R</t>
  </si>
  <si>
    <t>sedátko klozetové s poklopem; plast; antibakteriální; bílé; úchyty ocelové</t>
  </si>
  <si>
    <t>55230720R</t>
  </si>
  <si>
    <t>dřez kuchyňský; dvojitý; nerez; š = 870 mm; hl. 450 mm; 275 mm; obdélníkový; s opláštěním</t>
  </si>
  <si>
    <t>55347638R</t>
  </si>
  <si>
    <t>dvířka revizní materiál kov, nerez; š = 300,0 mm; h = 300,0 mm; zámek čtyřhran se zářezem na šroubovák</t>
  </si>
  <si>
    <t>55484471.AR</t>
  </si>
  <si>
    <t>dveře sprchové zasouvací; třídílné; h = 1 850,0 mm; š = 900,0 mm; š. vstupu 480 mm; výplň bezpečnostní sklo, čiré</t>
  </si>
  <si>
    <t>642153251R</t>
  </si>
  <si>
    <t>umyvadlo š = 550 mm; hl. 420 mm; diturvit; s otvorem pro baterii; uprostřed; bílé</t>
  </si>
  <si>
    <t>642515T</t>
  </si>
  <si>
    <t>urinálová dělící stěna</t>
  </si>
  <si>
    <t>- včetně montážního příslušenství</t>
  </si>
  <si>
    <t/>
  </si>
  <si>
    <t>- výška 660 mm</t>
  </si>
  <si>
    <t>998725101R00</t>
  </si>
  <si>
    <t>Přesun hmot pro zařizovací předměty v objektech výšky do 6 m</t>
  </si>
  <si>
    <t>Urinálová dělící stěna</t>
  </si>
  <si>
    <t>barevné provedení: bílá</t>
  </si>
  <si>
    <t>rozměry výrobku:</t>
  </si>
  <si>
    <t>- šířka 100 mm</t>
  </si>
  <si>
    <t>- hloubka 410 mm</t>
  </si>
  <si>
    <t>210010301R00</t>
  </si>
  <si>
    <t>Montáž krabice plastové krabice přístrojová, kruhová,  ,  ,  , bez zapojení</t>
  </si>
  <si>
    <t>Příloha D.2.4.2.1, D.2.4.2.2, D.2.4.2.3 : 106</t>
  </si>
  <si>
    <t>210010322R00</t>
  </si>
  <si>
    <t>Montáž krabice plastové krabice rozvodná, kruhová,  ,  ,  , se zapojením</t>
  </si>
  <si>
    <t>Příloha D.2.4.2.1, D.2.4.2.2, D.2.4.2.3 : 68</t>
  </si>
  <si>
    <t>Příloha D.2.4.2.4 : 97</t>
  </si>
  <si>
    <t>Příloha D.2.4.2.4 : 30</t>
  </si>
  <si>
    <t>Příloha D.2.4.2.4 : 10</t>
  </si>
  <si>
    <t>210110041R00</t>
  </si>
  <si>
    <t>Spínací, spouštěcí a regulační ústrojí spínač zapuštěný a polozapuštěný včetně zapojení, jednopólový , řazení 1</t>
  </si>
  <si>
    <t>Příloha D.2.4.2.1, D.2.4.2.2 : 24</t>
  </si>
  <si>
    <t>210110043R00</t>
  </si>
  <si>
    <t>Spínací, spouštěcí a regulační ústrojí spínač zapuštěný a polozapuštěný včetně zapojení, sériový , řazení 5</t>
  </si>
  <si>
    <t>Příloha D.2.4.2.1, D.2.4.2.2 : 5</t>
  </si>
  <si>
    <t>210110045R00</t>
  </si>
  <si>
    <t>Spínací, spouštěcí a regulační ústrojí spínač zapuštěný a polozapuštěný včetně zapojení, střídavý, řazení 6</t>
  </si>
  <si>
    <t>Příloha D.2.4.2.1, D.2.4.2.2 : 8</t>
  </si>
  <si>
    <t>210110051R00</t>
  </si>
  <si>
    <t xml:space="preserve">Spínací, spouštěcí a regulační ústrojí ovladač zapuštěný s doutnavkou,  ,  </t>
  </si>
  <si>
    <t>Příloha D.2.4.2.1, D.2.4.2.2, D.2.4.2.3 : 12</t>
  </si>
  <si>
    <t>210111011R00</t>
  </si>
  <si>
    <t xml:space="preserve">Spínací, spouštěcí a regulační ústrojí zásuvka domovní zapuštěná včetně zapojení, provedení 2P+PE,  </t>
  </si>
  <si>
    <t>Příloha D.2.4.2.1, D.2.4.2.2 : 59</t>
  </si>
  <si>
    <t>210140431R00</t>
  </si>
  <si>
    <t>Ovládací, návěštní a signální přístroje ovladač pomocných obvodů v Al skříni včetně zapojení,  , jednotlačítkový</t>
  </si>
  <si>
    <t>Příloha D.2.4.2.1, D.2.4.2.2 : 1</t>
  </si>
  <si>
    <t>210191502R00</t>
  </si>
  <si>
    <t>Rozvaděče, rozvodné skříně, desky, svorkovnice usazení skříně bez zednických prací a zapojení vodičů,  , tenkocementové skříně SR</t>
  </si>
  <si>
    <t>Příloha D.2.4.2.1, D.2.4.2.6 : 100</t>
  </si>
  <si>
    <t>210220022R00</t>
  </si>
  <si>
    <t>Vedení uzemňovací uzemňovací vedení v zemi vč. svorek, propoj. izolace spojů, FeZn, průměr 8 - 10 mm</t>
  </si>
  <si>
    <t>Příloha D.2.4.2.1, D.2.4.2.6 : 10</t>
  </si>
  <si>
    <t>210220101R00</t>
  </si>
  <si>
    <t xml:space="preserve">Vedení uzemňovací svodové vodiče včetně podpěr, FeZn průměr do 10 mm, Al průměr do 10 mm, Cu průměr do 8 mm + podpěry,  </t>
  </si>
  <si>
    <t>Příloha D.2.4.2.1, D.2.4.2.6 : 150</t>
  </si>
  <si>
    <t>210220212R00</t>
  </si>
  <si>
    <t>Vedení uzemňovací jímací tyč včetně upevnění na střešní hřeben, do zdi, do 3 m délky tyče</t>
  </si>
  <si>
    <t>Příloha D.2.4.2.1, D.2.4.2.6 : 4</t>
  </si>
  <si>
    <t>210220221R00</t>
  </si>
  <si>
    <t>Vedení uzemňovací jímací tyč včetně upevnění na střešní hřeben, na ocelovou konstrukci, beton, do 3 m délky tyče</t>
  </si>
  <si>
    <t>Příloha D.2.4.2.1, D.2.4.2.6 : 3</t>
  </si>
  <si>
    <t>210220301R00</t>
  </si>
  <si>
    <t xml:space="preserve">Vedení uzemňovací svorky hromosvodové, do 2 šroubů (SS, SR 03),  </t>
  </si>
  <si>
    <t>Příloha D.2.4.2.1, D.2.4.2.6 : 24</t>
  </si>
  <si>
    <t>210220302R00</t>
  </si>
  <si>
    <t xml:space="preserve">Vedení uzemňovací svorky hromosvodové, nad 2 šrouby (ST, SJ, SR, atd.),  </t>
  </si>
  <si>
    <t>Příloha D.2.4.2.1, D.2.4.2.6 : 18</t>
  </si>
  <si>
    <t>210220372R00</t>
  </si>
  <si>
    <t>Vedení uzemňovací ochranný úhelník nebo trubka,  , s držáky do zdiva</t>
  </si>
  <si>
    <t>Příloha D.2.4.2.1, D.2.4.2.6 : 8</t>
  </si>
  <si>
    <t>210800003R00</t>
  </si>
  <si>
    <t>Vodiče a kabely uložené pod omítkou a v trubkách vodič CYY , 4 mm2, uložený pod omítkou</t>
  </si>
  <si>
    <t>Příloha D.2.4.2.1, D.2.4.2.2, D.2.4.2.3 : 80</t>
  </si>
  <si>
    <t>210800004R00</t>
  </si>
  <si>
    <t>Vodiče a kabely uložené pod omítkou a v trubkách vodič CYY , 6 mm2, uložený pod omítkou</t>
  </si>
  <si>
    <t>Příloha D.2.4.2.1, D.2.4.2.2, D.2.4.2.3 : 120</t>
  </si>
  <si>
    <t>210800006R00</t>
  </si>
  <si>
    <t>Vodiče a kabely uložené pod omítkou a v trubkách vodič CYY , 16 mm2, uložený pod omítkou</t>
  </si>
  <si>
    <t>Příloha D.2.4.2.1, D.2.4.2.2, D.2.4.2.3 : 45</t>
  </si>
  <si>
    <t>210800101R00</t>
  </si>
  <si>
    <t>Kabel CYKY 750 V 2x1,5 mm2 uložený pod omítkou</t>
  </si>
  <si>
    <t>Příloha D.2.4.2.1, D.2.4.2.2, D.2.4.2.3, D.2.4.2.4 : 120</t>
  </si>
  <si>
    <t>210800105R00</t>
  </si>
  <si>
    <t>Kabel CYKY 750 V 3x1,5 mm2 uložený pod omítkou</t>
  </si>
  <si>
    <t>Příloha D.2.4.2.1, D.2.4.2.2, D.2.4.2.3, D.2.4.2.4 : 740</t>
  </si>
  <si>
    <t>210800106R00</t>
  </si>
  <si>
    <t>Kabel CYKY 750 V 3x2,5 mm2 uložený pod omítkou</t>
  </si>
  <si>
    <t>Příloha D.2.4.2.1, D.2.4.2.2, D.2.4.2.3, D.2.4.2.4 : 710</t>
  </si>
  <si>
    <t>210800115R00</t>
  </si>
  <si>
    <t>Kabel CYKY 750 V 5x1,5 mm2 uložený pod omítkou</t>
  </si>
  <si>
    <t>Příloha D.2.4.2.1, D.2.4.2.2, D.2.4.2.3, D.2.4.2.4 : 50</t>
  </si>
  <si>
    <t>210800116R00</t>
  </si>
  <si>
    <t>Kabel CYKY 750 V 5x2,5 mm2 uložený pod omítkou</t>
  </si>
  <si>
    <t>Příloha D.2.4.2.1, D.2.4.2.2, D.2.4.2.3, D.2.4.2.4 : 15</t>
  </si>
  <si>
    <t>210800117R00</t>
  </si>
  <si>
    <t>Kabel CYKY 750 V 5x4 mm2 uložený pod omítkou</t>
  </si>
  <si>
    <t>Příloha D.2.4.2.1, D.2.4.2.2, D.2.4.2.3, D.2.4.2.4 : 80</t>
  </si>
  <si>
    <t>210800118R00</t>
  </si>
  <si>
    <t>Kabel CYKY 750 V 5 žil uložený pod omítkou</t>
  </si>
  <si>
    <t>Příloha D.2.4.2.1, D.2.4.2.2, D.2.4.2.3, D.2.4.2.4Kabel CYKY 5x6 50m, CYKY 5x16 45m : 95</t>
  </si>
  <si>
    <t>R</t>
  </si>
  <si>
    <t>Rozvaděč R1 dodávka a montáž</t>
  </si>
  <si>
    <t>Příloha D.2.4.2.4 : 1</t>
  </si>
  <si>
    <t>Zásuvková skříň ZS dodávka a montáž</t>
  </si>
  <si>
    <t>POL12_1</t>
  </si>
  <si>
    <t>Příloha D.2.4.2.5 : 2</t>
  </si>
  <si>
    <t>Elektrická nástěnná vytápěcí jednotka 12,0kW vč regulace, nosné konstrukce, montáže a připojení</t>
  </si>
  <si>
    <t>Příloha D.2.4.2.1, D.2.4.2.3 : 1</t>
  </si>
  <si>
    <t>Zajištění nouz napájení studny 30minut UPS 3500VA včetně úpravy stáv.elektroinstalace</t>
  </si>
  <si>
    <t>Dodávka a montáž náhradního zdroje do stávajícího rozvaděče včetně dodávky a montáže jištění jednopólovým jističem</t>
  </si>
  <si>
    <t>Příloha D,2,4,2,1</t>
  </si>
  <si>
    <t>Signalizace max hladiny v jímce regulátor RVH včetně sond</t>
  </si>
  <si>
    <t>Příloha D.2.4.2.1 : 1</t>
  </si>
  <si>
    <t>Vytápění střechy pod venk jednotkami TČ a okapu topný kabel , ragulátor a čidla 2ks vč.připojení</t>
  </si>
  <si>
    <t>komplet</t>
  </si>
  <si>
    <t>Samoregulační topný kabel délka 10m, regulátor a 2ks čidla vč.připojení</t>
  </si>
  <si>
    <t>Příloha D.2.4.2.1, D.2.4.2.6 : 80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</si>
  <si>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</si>
  <si>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</si>
  <si>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</si>
  <si>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</t>
  </si>
  <si>
    <t>34111102R</t>
  </si>
  <si>
    <t>kabel CYKY; instalační; pro pevné uložení ve vnitřních a venk.prostorách v zemi, betonu; Cu plné holé jádro, tvar jádra RE-kulatý jednodrát; počet a průřez žil 5x16mm2; počet žil 5; teplota použití -30 až 70 °C; max.provoz.teplota při zkratu 160 °C; min.teplota pokládky -5 °C; průřez vodiče 16 mm2; samozhášivý; odolnost vůči UV záření</t>
  </si>
  <si>
    <t>Příloha D.2.4.2.1, D.2.4.2.2, D.2.4.2.3, D.2.4.2.4 : 45</t>
  </si>
  <si>
    <t>34142156R</t>
  </si>
  <si>
    <t>vodič CYA (H07V-K); silový, propojovací jednožilový; jádro Cu lanované holé; počet žil 1; jmen.průřez jádra 4,00 mm2; vnější průměr max 4,8 mm; izolace PVC; tl. izolace 0,8 mm; odolný proti šíření plamene</t>
  </si>
  <si>
    <t>34142157R</t>
  </si>
  <si>
    <t>vodič CYA (H07V-K); silový, propojovací jednožilový; jádro Cu lanované holé; počet žil 1; jmen.průřez jádra 6,00 mm2; vnější průměr max 6,4 mm; izolace PVC; tl. izolace 0,8 mm; odolný proti šíření plamene</t>
  </si>
  <si>
    <t>34142159R</t>
  </si>
  <si>
    <t>vodič CYA (H07V-K); silový, propojovací jednožilový; jádro Cu lanované holé; počet žil 1; jmen.průřez jádra 16,00 mm2; vnější průměr max 8,8 mm; izolace PVC; tl. izolace 1,0 mm; odolný proti šíření plamene</t>
  </si>
  <si>
    <t>Přístroj spínače jednopólového</t>
  </si>
  <si>
    <t>POL12_0</t>
  </si>
  <si>
    <t>Přístroj přepínače sériového</t>
  </si>
  <si>
    <t>Přístroj přepínače střídavého</t>
  </si>
  <si>
    <t>Přístroj přepínače tlačítkového 1/0</t>
  </si>
  <si>
    <t>Kryt spínače kolébkového</t>
  </si>
  <si>
    <t>Příloha D.2.4.2.1, D.2.4.2.2, D.2.4.2.3 : 24+8+12</t>
  </si>
  <si>
    <t>Kryt spínače kolébkového dělený</t>
  </si>
  <si>
    <t>Příloha D.2.4.2.1, D.2.4.2.2 přepínač sériový 5 : 5</t>
  </si>
  <si>
    <t>Rámeček pro elektroinstalační přístroje, jednonásobný</t>
  </si>
  <si>
    <t>Příloha D.2.4.2.1, D.2.4.2.2, D.2.4.2.3 : 49</t>
  </si>
  <si>
    <t>Tlačítko v krabici s krytem CENTRAL STOP dodávka a montáž</t>
  </si>
  <si>
    <t>Zásuvka jednonásobná s ochranným kolíkem, s clonkami</t>
  </si>
  <si>
    <t>34571511R</t>
  </si>
  <si>
    <t>krabice elektroinstalační pod omítku; mat. PVC samozhášivé; přístrojová; teplot.rozsah -5 až 60 °C; určeno pro rozvody s napětím 400 V a proudem max. 16 A; rozměry-průměr,hloubka pr.73x30 mm</t>
  </si>
  <si>
    <t>Příloha D.2.4.2.1, D.2.4.2.2 : 106</t>
  </si>
  <si>
    <t>34571562R</t>
  </si>
  <si>
    <t>krabice elektroinstalační pod omítku; mat. PVC samozhášivé; rozvodná s víčkem a svorkovnicí; teplot.rozsah -5 až 60 °C; rozměry-průměr,hloubka pr.103x50 mm</t>
  </si>
  <si>
    <t>Svítidlo stropní zářivkové 2x18W IP20 (F) se světelnými zdroji a startery</t>
  </si>
  <si>
    <t>Příloha D.2.4.2.1, D.2.4.2.2 : 2</t>
  </si>
  <si>
    <t>Svítidlo strop zářiv 1x36W s opál krytem IP20 (E) se světelným zdrojem a startétem</t>
  </si>
  <si>
    <t>Příloha D.2.4.2.1, D.2.4.2.2 : 4</t>
  </si>
  <si>
    <t>Svítidlo strop zářiv 2x36W s Al mřížkou IP20 (A) vč. světelných zdrojů 36W a startérů</t>
  </si>
  <si>
    <t>Příloha D.2.4.2.1, D.2.4.2.2 : 65</t>
  </si>
  <si>
    <t>Svítidlo stropní zářivkové s Al mřížkou 1x58W (B) včetně světelného zdroje a startéru</t>
  </si>
  <si>
    <t>Svítidlo stropní zářivk. 2x58W s opál krytem (C) včetně světelných zdrojů Z58W 5200lm a starterů</t>
  </si>
  <si>
    <t>Příloha D.2.4.2.1, D.2.4.2.2 : 3</t>
  </si>
  <si>
    <t>Svítidlo stropní zářivkové s krytem 2x36W IP20 (D) se světelnými zdroji a startéry</t>
  </si>
  <si>
    <t>Svítidlo žárovkové nástěnné 100W (K) včetně halogen žárovky H42W</t>
  </si>
  <si>
    <t>Svítidlo žárovkové stropní 100W (L) včertně halogen žárovky 42W</t>
  </si>
  <si>
    <t>Svítidlo stropní žárovkové 100W s PIR čidlem (J) včetně halogen žárovky H55W</t>
  </si>
  <si>
    <t>Svítidlo žárov venkovní nástěnné s PIR čidlem (I) včetně halogen žárovky 55W</t>
  </si>
  <si>
    <t>Svítidlo nást venkov halogen 120W s PIR čidlem (H) vč.halogen výbojky 120W</t>
  </si>
  <si>
    <t>35441020R</t>
  </si>
  <si>
    <t>tyč JV 1,5; jímací; provedení Fe/Zn; s vrutem; délka 1 500 mm</t>
  </si>
  <si>
    <t>Příloha D.2.4.2.1, D.2.4.2.6 : 1</t>
  </si>
  <si>
    <t>35441025R</t>
  </si>
  <si>
    <t>tyč JV 2,0; jímací; provedení Fe/Zn; s vrutem; délka 2 000 mm</t>
  </si>
  <si>
    <t>Příloha D.2.4.2.1, D.2.4.2.6 : 6</t>
  </si>
  <si>
    <t>Příloha D.2.4.2.1, D.2.4.2.6 : 109</t>
  </si>
  <si>
    <t>35441460R</t>
  </si>
  <si>
    <t>podpěra vedení do zdiva na hmoždinku; provedení Fe/Zn</t>
  </si>
  <si>
    <t>35441560R</t>
  </si>
  <si>
    <t>podpěra vedení na plechové střechy; provedení Fe/Zn</t>
  </si>
  <si>
    <t>Příloha D.2.4.2.1, D.2.4.2.6 : 120</t>
  </si>
  <si>
    <t>Příloha D.2.4.2.1, D.2.4.2.6 : 16</t>
  </si>
  <si>
    <t>35441860R</t>
  </si>
  <si>
    <t>svorka k jímací tyči; provedení Fe/Zn</t>
  </si>
  <si>
    <t>Příloha D.2.4.2.1, D.2.4.2.6 : 7</t>
  </si>
  <si>
    <t>35441885R</t>
  </si>
  <si>
    <t>svorka spojovací pro lano; provedení Fe/Zn</t>
  </si>
  <si>
    <t>35441996R</t>
  </si>
  <si>
    <t>svorka zemnicí páska-drát; provedení Fe/Zn</t>
  </si>
  <si>
    <t>357118041T</t>
  </si>
  <si>
    <t>Skříň rozpojovací a jisticí betonová SR402 4xpoj spod vč.poj PHN1 3x80A</t>
  </si>
  <si>
    <t>900        R24</t>
  </si>
  <si>
    <t>HZS - zapojení vzduchotechnických zařízení, ZTI</t>
  </si>
  <si>
    <t>Zapojení ventilátorů, zařízení vytápění</t>
  </si>
  <si>
    <t>Příloha D.2.4.2.1, D.2.4.2.3 : 15</t>
  </si>
  <si>
    <t>220260020R00</t>
  </si>
  <si>
    <t>Krabice KU 68 ve zdi včetně vysekání lůžka</t>
  </si>
  <si>
    <t>Příloha D.2.4.2.1, D.2.4.2.2, D.2.4.2.3 : 30</t>
  </si>
  <si>
    <t>220260022R00</t>
  </si>
  <si>
    <t>Krabice KP 68 ve zdi včetně vysekání lůžka</t>
  </si>
  <si>
    <t>Příloha D.2.4.2.1, D.2.4.2.2, D.2.4.2.3 : 10</t>
  </si>
  <si>
    <t>220260552R00</t>
  </si>
  <si>
    <t>Trubka PVC pod omítku, D 23 mm</t>
  </si>
  <si>
    <t>Příloha D.2.4.2.1, D.2.4.2.2, D.2.4.2.3 : 180</t>
  </si>
  <si>
    <t>220260554R00</t>
  </si>
  <si>
    <t>Trubka PVC pod omítku, D 36 mm</t>
  </si>
  <si>
    <t>Příloha D.2.4.2.1, D.2.4.2.2, D.2.4.2.3 : 5</t>
  </si>
  <si>
    <t>220261662R00</t>
  </si>
  <si>
    <t>Zhotovení drážky ve zdi cihlovém</t>
  </si>
  <si>
    <t>220270011R00</t>
  </si>
  <si>
    <t>Montáž dvojlinky sdělovací pod omítku</t>
  </si>
  <si>
    <t>Příloha D.2.4.2.1, D.2.4.2.2, D.2.4.2.3 : 70</t>
  </si>
  <si>
    <t>220270801R00</t>
  </si>
  <si>
    <t>Zatažení šnůry sdělovací 3pram. do trubek/lišt</t>
  </si>
  <si>
    <t>Příloha D.2.4.2.1, D.2.4.2.2, D.2.4.2.3 : 280</t>
  </si>
  <si>
    <t>Anténní stožár 1,5m včetně uchycení na střechu</t>
  </si>
  <si>
    <t>Datový rozvaděč - prázdná skříň 10"" Cat 5e</t>
  </si>
  <si>
    <t>34121044R</t>
  </si>
  <si>
    <t>kabel SYKFY; sdělovací, stíněný vnitřní; pevné uložení vnitřní; Cu plná holá jádra; počet prvků 2; počet žil v prvku 2; jmen.prům.jádra 0,50 mm; teplota použití -25 až 60 °C</t>
  </si>
  <si>
    <t>34571063R</t>
  </si>
  <si>
    <t>trubka ohebná, elektroinstalační; znač.dle ČSN; mat. PVC samozhášivá; mech.odolnost velmi nízká; mezní hodnota zatížení 125 N/5 cm; teplot.rozsah -5 až 60 °C; stupeň hořlavosti A-3C; barva šedobílá RAL 9002; vnější pr.= 28,5 mm; vnitřní pr.= 22,9 mm; použití: pro instalaci do omítky nebo pod omítku, pro montáž do příček a stropů</t>
  </si>
  <si>
    <t>34571065R</t>
  </si>
  <si>
    <t>trubka ohebná, elektroinstalační; znač.dle ČSN; mat. PVC samozhášivá; mech.odolnost velmi nízká; mezní hodnota zatížení 125 N/5 cm; teplot.rozsah -5 až 60 °C; stupeň hořlavosti A-3C; barva šedobílá RAL 9002; vnější pr.= 42,2 mm; vnitřní pr.= 35,9 mm; použití: pro instalaci do omítky nebo pod omítku, pro montáž do příček a stropů</t>
  </si>
  <si>
    <t>34571535R</t>
  </si>
  <si>
    <t>krabice elektroinstalační pod omítku; mat. PVC samozhášivé; univerzální, ze dvou dílů; teplot.rozsah -5 až 60 °C; určeno pro rozvody s napětím 400 V a proudem max. 16 A; rozměry-průměr,hloubka pr. 73, 90x132x57 mm</t>
  </si>
  <si>
    <t>Kabel UTP Cat5e</t>
  </si>
  <si>
    <t>Příloha D.2.4.2.1, D.2.4.2.2 : 280</t>
  </si>
  <si>
    <t>Zásuvka ISDN komplet dodávka a montáž</t>
  </si>
  <si>
    <t>Příloha D.2.4.2.1, D.2.4.2.2 : 10</t>
  </si>
  <si>
    <t>460620013RT1</t>
  </si>
  <si>
    <t>Provizorní úprava terénu v přírodní hornině 3, ruční vyrovnání a zhutnění</t>
  </si>
  <si>
    <t>Příloha D.2.4.2.1, D.2.4.2.6 : 60</t>
  </si>
  <si>
    <t>72801101D</t>
  </si>
  <si>
    <t>Ohebný tlumič hluku s extra vysokou účinností útlumu JS 200-1000 dodávka  viz popis</t>
  </si>
  <si>
    <t>Kompaktní větrací jednotka vč. plně propojeného vestavěného kompletního řídícího systému vč. teplotních senzorů a externího ovladače (kabel 10m). Jednotka pracuje v režimu konstantního tlaku.  Vnitřní, podstropní provedení, rotační rekuperační výměník úč.84,9%, suchá účinnost dle EN 308  85,1%), filtry na přívodu a odvodu F7 a M5, ventilátory s EC motory (0,43 a 0,4kW - 3x400V), vestavěný el. ohřívač - nomin. výkon - 3x400V/9,9kW, požadovaný 3,7kW - přívod Vp=1500m3/hod, pext=250Pa, odvod - Vod=1500m3/hod, pext=200Pa. Skříň jednotky z pozinkovaného plechu s 50mm tepelnou a protihlukovou izolací z minerální vlny.  M+R - zajistí funkce řídící a ochranné, spínání zařízení v týdenním časovém režimu, možnost režimu nočního vychlazení.                                                                                                                                Jednotka splňuje nařízení EU 1253/2014 platné od 1.1.2016 a 1.1.2018</t>
  </si>
  <si>
    <t>72802101D</t>
  </si>
  <si>
    <t>Axiální nástěnný ventilátor JS 315mm - Vod=1200m3/hod, 230V	 dodávka</t>
  </si>
  <si>
    <t>72802101M</t>
  </si>
  <si>
    <t>Axiální nástěnný ventilátor JS 315mm - Vod=1200m3/hod, 230V	montáž</t>
  </si>
  <si>
    <t>72802102D</t>
  </si>
  <si>
    <t>Malý axiální ventilátor JS 125mm-Vod=50m3/hod,230V, se zpětnou klapkou a časovým doběhem-dodávka</t>
  </si>
  <si>
    <t>72802102M</t>
  </si>
  <si>
    <t>Malý axiální ventilátor JS 125mm-Vod=50m3/hod,230V, se zpětnou klapkou a časovým doběhem-montáž</t>
  </si>
  <si>
    <t>72802103D</t>
  </si>
  <si>
    <t>Malý axiální ventilátor JS 60mm-Vod=150m3/hod,230V, se zpětnou klapkou a časovým doběhem-dodávka</t>
  </si>
  <si>
    <t>72802103M</t>
  </si>
  <si>
    <t>Malý axiální ventilátor JS 60mm-Vod=150m3/hod,230V, se zpětnou klapkou a časovým doběhem-montáž</t>
  </si>
  <si>
    <t>72802104D</t>
  </si>
  <si>
    <t>Samočinná plastová žaluzie JS 125mm	-dodávka</t>
  </si>
  <si>
    <t>72802104M</t>
  </si>
  <si>
    <t>Samočinná plastová žaluzie JS 125mm	-montáž</t>
  </si>
  <si>
    <t>72802105D</t>
  </si>
  <si>
    <t>Samočinná plastová žaluzie JS 160mm	-dodávka</t>
  </si>
  <si>
    <t>72802105M</t>
  </si>
  <si>
    <t>Samočinná plastová žaluzie JS 160mm	-montáž</t>
  </si>
  <si>
    <t>72802106D</t>
  </si>
  <si>
    <t>Samočinná plastová žaluzie JS 315mm	-dodávka</t>
  </si>
  <si>
    <t>72802106M</t>
  </si>
  <si>
    <t>Samočinná plastová žaluzie JS 315mm	-montáž</t>
  </si>
  <si>
    <t>72802107D</t>
  </si>
  <si>
    <t>Ohebné hliníkové potrubí JS 125mm/1m	-dodávka</t>
  </si>
  <si>
    <t>72802107M</t>
  </si>
  <si>
    <t>Ohebné hliníkové potrubí JS 125mm/1m	-montáž</t>
  </si>
  <si>
    <t>72801101M</t>
  </si>
  <si>
    <t>Ohebný tlumič hluku s extra vysokou účinností útlumu JS 200-1000 - montáž</t>
  </si>
  <si>
    <t>72801102D</t>
  </si>
  <si>
    <t>Ohebný tlumič hluku s extra vysokou účinností útlumu Js 315-1000 dodávka  viz popis</t>
  </si>
  <si>
    <t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t>
  </si>
  <si>
    <t>72801102M</t>
  </si>
  <si>
    <t>Ohebný tlumič hluku s extra vysokou účinností útlumu JS 315-1000 viz popis-montáž</t>
  </si>
  <si>
    <t>72801103D</t>
  </si>
  <si>
    <t>Čidlo CO2, na stěnu, 0-10V	  dodávka</t>
  </si>
  <si>
    <t>72801103M</t>
  </si>
  <si>
    <t>Čidlo CO2, na stěnu, 0-10V-montáž</t>
  </si>
  <si>
    <t>72801104D</t>
  </si>
  <si>
    <t>Nástěnný ovladač  - ovládací panel pro boxy VAV	 dodávka</t>
  </si>
  <si>
    <t>72801104M</t>
  </si>
  <si>
    <t>Nástěnný ovladač  - ovládací panel pro boxy VAV  	montáž</t>
  </si>
  <si>
    <t>72801105D</t>
  </si>
  <si>
    <t>Regulátor variabilního průtoku vzduchu VAV bez komunikace-JS 200mm, délka 600mm, Vmin=300-V -dodávka</t>
  </si>
  <si>
    <t>72801105M</t>
  </si>
  <si>
    <t>Regulátor variabilního průtoku vzduchu VAV bez komunikace-JS 200mm, délka 600mm,Vmin=300-V -montáž</t>
  </si>
  <si>
    <t>72801106D</t>
  </si>
  <si>
    <t>Regulátor variabilního průtoku vzduchu VAV bez komunikace-JS 315mm,dl.800mm,Vmin=600-Vmax=150, dodávka</t>
  </si>
  <si>
    <t>72801106M</t>
  </si>
  <si>
    <t>Regulátor variabilního průtoku vzduchu VAV bez komunikace-JS 315mm,dl.800mm,Vmin=600-Vmax=150, montáž</t>
  </si>
  <si>
    <t>72801107D</t>
  </si>
  <si>
    <t>Regulátor variabilního průtoku vzduchu VAV bez komunikace - JS 355mm, délka 800mm, Vmin=600-Vmax=150, dodávka</t>
  </si>
  <si>
    <t>72801107M</t>
  </si>
  <si>
    <t>Regulátor variabilního průtoku vzduchu VAV bez komunikace - JS 355mm, délka 800mm, Vmin=600-Vmax=150, montáž</t>
  </si>
  <si>
    <t>72801108D</t>
  </si>
  <si>
    <t>Protidešťová žaluzie  500x400mm, Fč=0,17m2, p=15Pa, pozinkovaný plech- dodávka</t>
  </si>
  <si>
    <t>72801108M</t>
  </si>
  <si>
    <t>Protidešťová žaluzie  500x400mm, Fč=0,17m2, p=15Pa, pozinkovaný plech- montáž</t>
  </si>
  <si>
    <t>72801109D</t>
  </si>
  <si>
    <t>Výfuková hlavice kruhová  JS 400mm	 dodávka</t>
  </si>
  <si>
    <t>72801109M</t>
  </si>
  <si>
    <t>Výfuková hlavice kruhová  JS 400mm	 montáž</t>
  </si>
  <si>
    <t xml:space="preserve"> Netkaná vnitřní hydrofobní hadice z polypropylenu, izolace ze skelných vláken tl.25mm, vnější plášť z laminovaného hliníku/polyesteru JS 200-1000</t>
  </si>
  <si>
    <t xml:space="preserve"> Netkaná vnitřní hydrofobní hadice z polypropylenu, izolace ze skelných vláken tl.25mm, vnější plášť z laminovaného hliníku/polyesteru JS 315-1000</t>
  </si>
  <si>
    <t>728011011.D</t>
  </si>
  <si>
    <t>Ohebné tepelně a hlukově izolované potrubí JS 355mm viz popis dodávka</t>
  </si>
  <si>
    <t>Ohebné tepelně a hlukově izolované potrubí s mikroperforacemi, izolace z minerální vaty tl.25mm, parotěsná folie na vnitřní straně, vnější krycí vrstva hliníkový laminát - JS 355mm</t>
  </si>
  <si>
    <t>728011011.M</t>
  </si>
  <si>
    <t>728011012.D</t>
  </si>
  <si>
    <t>Al hadice jednovrstvá JS 315mm- dodávka</t>
  </si>
  <si>
    <t>728011013.D</t>
  </si>
  <si>
    <t>Al hadice jednovrstvá JS 200mm- dodávka</t>
  </si>
  <si>
    <t>728011012.M</t>
  </si>
  <si>
    <t>Al hadice jednovrstvá JS 315mm- montáž</t>
  </si>
  <si>
    <t>728011013.M</t>
  </si>
  <si>
    <t>Al hadice jednovrstvá JS 200mm- montáž</t>
  </si>
  <si>
    <t>728011014.D</t>
  </si>
  <si>
    <t>Klapka uzavírací těsná JS 280mm se servem 230V - provedení spiro - dodávka</t>
  </si>
  <si>
    <t>728011014.M</t>
  </si>
  <si>
    <t>Klapka uzavírací těsná JS 280mm se servem 230V - provedení spiro - montáž</t>
  </si>
  <si>
    <t>728011015.D</t>
  </si>
  <si>
    <t>Klapka uzavírací těsná JS 315mm se servem 230V - provedení spiro - dodávka</t>
  </si>
  <si>
    <t>728011015.M</t>
  </si>
  <si>
    <t>Klapka uzavírací těsná JS 315mm se servem 230V - provedení spiro - montáž</t>
  </si>
  <si>
    <t>728011016.D</t>
  </si>
  <si>
    <t>Klapka uzavírací těsná JS 355mm se servem 230V - provedení spiro - dodávka</t>
  </si>
  <si>
    <t>728011016.M</t>
  </si>
  <si>
    <t>Klapka uzavírací těsná JS 355mm se servem 230V - provedení spiro - montáž</t>
  </si>
  <si>
    <t>728011017.D</t>
  </si>
  <si>
    <t>Vyústka komfortní hliníková dvouřadá s regulací R1 - 525x75mm - dodávka</t>
  </si>
  <si>
    <t>728011017.M</t>
  </si>
  <si>
    <t>Vyústka komfortní hliníková dvouřadá s regulací R1 - 525x75mm - montáž</t>
  </si>
  <si>
    <t>728011018.D</t>
  </si>
  <si>
    <t>Vířivý anemostat s ručně přestavitelnými lamelami - vel. 500x24-dodávka viz popis</t>
  </si>
  <si>
    <t>Vířivý anemostat s ručně přestavitelnými lamelami - vel. 500x24, kruhové provedení čelní desky, plenumbox s bočním napojením JS 200mm, regulační klapkou</t>
  </si>
  <si>
    <t>728011018.M</t>
  </si>
  <si>
    <t>Vířivý anemostat s ručně přestavitelnými lamelami - vel. 500x24-montáž</t>
  </si>
  <si>
    <t>728011019.D</t>
  </si>
  <si>
    <t>Vyústka komfortní hliníková  jednořadá s regulací R1 - 325x225mm-dodávka</t>
  </si>
  <si>
    <t>728011019.M</t>
  </si>
  <si>
    <t>Vyústka komfortní hliníková  jednořadá s regulací R1 - 325x225mm-montáž</t>
  </si>
  <si>
    <t>728011020.D</t>
  </si>
  <si>
    <t>Vyústka komfortní hliníková  jednořadá s regulací R1 - 625x125mm-dodávka</t>
  </si>
  <si>
    <t>728011020.M</t>
  </si>
  <si>
    <t>Vyústka komfortní hliníková  jednořadá s regulací R1 - 625x125mm-montáž</t>
  </si>
  <si>
    <t>728011021.D</t>
  </si>
  <si>
    <t>Buňkový tlumič hluku G 500x200x2000-dodávka</t>
  </si>
  <si>
    <t>728011021.M</t>
  </si>
  <si>
    <t>Buňkový tlumič hluku G 500x200x2000-montáž</t>
  </si>
  <si>
    <t>728011022.D</t>
  </si>
  <si>
    <t>Buňkový tlumič hluku G 500x200x1500	-dodávka</t>
  </si>
  <si>
    <t>728011022.M</t>
  </si>
  <si>
    <t>Buňkový tlumič hluku G 500x200x1500	-montáž</t>
  </si>
  <si>
    <t>728011023.D</t>
  </si>
  <si>
    <t>Koncový kryt JS 400mm vč. KN 1/2"-dodávka</t>
  </si>
  <si>
    <t>728011023.M</t>
  </si>
  <si>
    <t>Koncový kryt JS 400mm vč. KN 1/2"-montáž</t>
  </si>
  <si>
    <t>728011024.D</t>
  </si>
  <si>
    <t>Ocelové potrubí  sk.I - rovné kusy dodávka viz popis</t>
  </si>
  <si>
    <t xml:space="preserve">m2    </t>
  </si>
  <si>
    <t>Ocelové potrubí  sk.I - pozinkovaný plech,  kruhové falcované - tl. plechu 0,5 a 0,6mm, čtyřhranné tl. plechu 0,8mm -   Rovné kusy</t>
  </si>
  <si>
    <t>728021024.D</t>
  </si>
  <si>
    <t>Ocelové potrubí  sk.I - pozinkovaný plech,  kruhové falcované - tl. plechu 0,5mm -   Rovné kusy</t>
  </si>
  <si>
    <t>728021024.M</t>
  </si>
  <si>
    <t>Ocelové potrubí  sk.I - rovné kusy montáž</t>
  </si>
  <si>
    <t>728021025.D</t>
  </si>
  <si>
    <t>Ocelové potrubí  sk.I - tvarovky dodávka viz popis</t>
  </si>
  <si>
    <t>Ocelové potrubí  sk.I - pozinkovaný plech,  kruhové falcované - tl. plechu 0,5mm-   Tvarovky</t>
  </si>
  <si>
    <t>728021025.M</t>
  </si>
  <si>
    <t>Ocelové potrubí  sk.I - tvarovky montáž</t>
  </si>
  <si>
    <t>728011024.M</t>
  </si>
  <si>
    <t>728011025.D</t>
  </si>
  <si>
    <t>Ocelové potrubí  sk.I - pozinkovaný plech,  kruhové falcované - tl. plechu 0,5 a 0,6mm, čtyřhranné tl. plechu 0,8mm -   Tvarovky</t>
  </si>
  <si>
    <t>728011025.M</t>
  </si>
  <si>
    <t>728011026.D</t>
  </si>
  <si>
    <t>Tepelná izolace  z minerálních vláken , tl.60mm-dodávka viz popis</t>
  </si>
  <si>
    <t>Tepelná izolace  z minerálních vláken - lamelový pás nalepený na hliníkové folii, 55kg/m3, tl.60mm - potrubí dle šrafy na výkrese</t>
  </si>
  <si>
    <t>728011026.M</t>
  </si>
  <si>
    <t>Tepelná izolace  z minerálních vláken , tl.60mm-montáž</t>
  </si>
  <si>
    <t>728011027.D</t>
  </si>
  <si>
    <t>Požární izolace čtyřhranného a kruhové potrubí tl.60mm - dodávka viz popis</t>
  </si>
  <si>
    <t>Požární izolace čtyřhranného a kruhové potrubí  - desky a rohože  z minerální vlny na hliníkové folii - 66kg/m3 - tl.60mm, PO EI 45 - splní klasifikaci „z obou stran“ o-i = z vnitřní  i z vnější strany</t>
  </si>
  <si>
    <t>728011027.M</t>
  </si>
  <si>
    <t>Požární izolace čtyřhranného a kruhové potrubí tl.60mm - montáž</t>
  </si>
  <si>
    <t>728011028.D</t>
  </si>
  <si>
    <t>Hluková izolace-AKU minerální vata 80kg/m3-rohože šité drátem na drátěném pletivu- tl.100mm dodávka</t>
  </si>
  <si>
    <t>Hluková izolace - AKU minerální vata 80kg/m3 -  rohože šité drátem na drátěném pletivu - tl.100mm - viz. šrafa na výkrese</t>
  </si>
  <si>
    <t>728011028.M</t>
  </si>
  <si>
    <t>Hluková izolace-AKU minerální vata 80kg/m3-rohože šité drátem na drátěném pletivu- tl.100mm montáž</t>
  </si>
  <si>
    <t>728011029</t>
  </si>
  <si>
    <t>Montážní a těsnící materiál, materiál na závěsy      	D+M</t>
  </si>
  <si>
    <t>728021029</t>
  </si>
  <si>
    <t>728011030</t>
  </si>
  <si>
    <t>Zaregulování a oživení zařízení</t>
  </si>
  <si>
    <t xml:space="preserve">hod   </t>
  </si>
  <si>
    <t>713463411</t>
  </si>
  <si>
    <t>Montáž izolace tepelné potrubí a ohybů návlekovými izolačními pouzdry</t>
  </si>
  <si>
    <t>631545720</t>
  </si>
  <si>
    <t>pouzdro potrubní izolační minerální s povrchem Al  fólie 35/40 mm</t>
  </si>
  <si>
    <t>631545750</t>
  </si>
  <si>
    <t>pouzdro potrubní izolační minerální s povrchem Al  fólie 60/40 mm</t>
  </si>
  <si>
    <t>283770950</t>
  </si>
  <si>
    <t>izolace potrubí NÁVLEKOVÁ Z PE 15 x 13 mm</t>
  </si>
  <si>
    <t>283771050</t>
  </si>
  <si>
    <t>izolace potrubí NÁVLEKOVÁ Z PE 18 x 13 mm</t>
  </si>
  <si>
    <t>283770450</t>
  </si>
  <si>
    <t>izolace potrubí NÁVLEKOVÁ Z PE  22 x 20 mm</t>
  </si>
  <si>
    <t>283770480</t>
  </si>
  <si>
    <t>izolace potrubí  NÁVLEKOVÁ Z PE 28 x 20 mm</t>
  </si>
  <si>
    <t>283770550</t>
  </si>
  <si>
    <t>izolace potrubí NÁVLEKOVÁ Z PE 35 x 20 mm</t>
  </si>
  <si>
    <t>998713102R00</t>
  </si>
  <si>
    <t>Přesun hmot pro izolace tepelné v objektech výšky do 12 m</t>
  </si>
  <si>
    <t>731341140R00</t>
  </si>
  <si>
    <t>Hadice napouštěcí pryžové D 20/28</t>
  </si>
  <si>
    <t>731predb001</t>
  </si>
  <si>
    <t>Montáž tepelného čerpadla vzduch-voda, jmenovitý výkon 15,7 kW, split systém</t>
  </si>
  <si>
    <t>731PREDB002</t>
  </si>
  <si>
    <t>Tepelné čerpadlo vzduch-voda, split provedení kompresorové, jm. výkon při A7/W35 = 15,7 kW, topný, faktor COP = 3,9, Včetně ekvitermní regulace.</t>
  </si>
  <si>
    <t>KUS</t>
  </si>
  <si>
    <t>731predb004</t>
  </si>
  <si>
    <t>Kabel propojovací RX 11 (délka 1,5m)</t>
  </si>
  <si>
    <t>731predb005</t>
  </si>
  <si>
    <t>Čidlo teplé vody do zásobníku</t>
  </si>
  <si>
    <t>731predb006</t>
  </si>
  <si>
    <t>Čidlo kaskády pro regulaci tepelných čerpadel</t>
  </si>
  <si>
    <t>731predb007</t>
  </si>
  <si>
    <t>Přepínací ventil - VYTÁPĚNÍ/TV (dodat souběžně s tepelným čerpadlem)</t>
  </si>
  <si>
    <t>731predb012</t>
  </si>
  <si>
    <t>Uvedení tepelného čerpadla do provozu, nastavení regulací, zaškolení obsluhy</t>
  </si>
  <si>
    <t>998731101R00</t>
  </si>
  <si>
    <t>Přesun hmot pro kotelny umístěné ve výšce (hloubce) do 6 m</t>
  </si>
  <si>
    <t>732199100R00</t>
  </si>
  <si>
    <t>Montáž orientačních štítků bez dodávky orientačního štítku</t>
  </si>
  <si>
    <t>732219355R00</t>
  </si>
  <si>
    <t>Montáž ohříváků vody zásobníkových stojatých, PN 2,5/1, do 1000 l</t>
  </si>
  <si>
    <t>731732predb001</t>
  </si>
  <si>
    <t>Ohřívák vody nepřímotopený smaltovaný o objemu 300 litrů s plochou výměníku 1,7m2 a tepelnou, izolací.</t>
  </si>
  <si>
    <t>998732102R00</t>
  </si>
  <si>
    <t>Přesun hmot pro strojovny v objektech výšky do 12 m</t>
  </si>
  <si>
    <t>733141102R00</t>
  </si>
  <si>
    <t>Odvzdušňovací nádoby a stříšky včetně dodávky materiálu_x000D_
 odvzdušňovací nádobky z trub.ocelových do DN 50</t>
  </si>
  <si>
    <t>733221202</t>
  </si>
  <si>
    <t>Potrubí měděné měkké spojované tvrdým pájením D 15x1</t>
  </si>
  <si>
    <t>733221203</t>
  </si>
  <si>
    <t>Potrubí měděné měkké spojované tvrdým pájením D 18x1</t>
  </si>
  <si>
    <t>733221204</t>
  </si>
  <si>
    <t>Potrubí měděné měkké spojované tvrdým pájením D 22x1</t>
  </si>
  <si>
    <t>733222205</t>
  </si>
  <si>
    <t>Potrubí měděné polotvrdé spojované tvrdým pájením D 28x1</t>
  </si>
  <si>
    <t>733222206</t>
  </si>
  <si>
    <t>Potrubí měděné polotvrdé spojované tvrdým pájením D 35x1,5</t>
  </si>
  <si>
    <t>733223208</t>
  </si>
  <si>
    <t>Potrubí měděné tvrdé spojované tvrdým pájením D 54x2</t>
  </si>
  <si>
    <t>733224206</t>
  </si>
  <si>
    <t>Příplatek k potrubí měděnému za potrubí vedené v kotelnách nebo strojovnách D 35x1,5</t>
  </si>
  <si>
    <t>733224208</t>
  </si>
  <si>
    <t>Příplatek k potrubí měděnému za potrubí vedené v kotelnách nebo strojovnách D 54x2</t>
  </si>
  <si>
    <t>733224222</t>
  </si>
  <si>
    <t>Příplatek k potrubí měděnému za zhotovení přípojky z trubek měděných D 15x1</t>
  </si>
  <si>
    <t>733291101</t>
  </si>
  <si>
    <t>Zkouška těsnosti potrubí měděné do D 35x1,5</t>
  </si>
  <si>
    <t>733291102</t>
  </si>
  <si>
    <t>Zkouška těsnosti potrubí měděné do D 64x2</t>
  </si>
  <si>
    <t>733xxx01</t>
  </si>
  <si>
    <t>Zednické přípomoce - vysekání drážky ve zdivu 20x10cm  pro potrubí a následné zapravení</t>
  </si>
  <si>
    <t>998733101R00</t>
  </si>
  <si>
    <t>Přesun hmot pro rozvody potrubí v objektech výšky do 6 m</t>
  </si>
  <si>
    <t>734209103R00</t>
  </si>
  <si>
    <t>Montáž závitových armatur armatury ve specifikaci s jedním závitem, G 1/2"</t>
  </si>
  <si>
    <t>551243890</t>
  </si>
  <si>
    <t>kohout vypouštěcí  kulový, s hadicovou vývodkou a zátkou, PN 10, T 110°C R608 1/2"</t>
  </si>
  <si>
    <t>734209127R00</t>
  </si>
  <si>
    <t>Montáž závitových armatur armatury ve specifikaci se třemi závity, G 6/4"</t>
  </si>
  <si>
    <t>734211119</t>
  </si>
  <si>
    <t>Ventil závitový odvzdušňovací G 3/8 PN 14 do 120°C automatický</t>
  </si>
  <si>
    <t>734242415</t>
  </si>
  <si>
    <t>Ventil závitový zpětný přímý G 5/4 PN 16 do 110°C</t>
  </si>
  <si>
    <t>734261417</t>
  </si>
  <si>
    <t>Šroubení regulační radiátorové rohové G 1/2 s vypouštěním</t>
  </si>
  <si>
    <t>734291245</t>
  </si>
  <si>
    <t>Filtr závitový přímý G 1 1/4 PN 16 do 130°C s vnitřními závity</t>
  </si>
  <si>
    <t>734292716</t>
  </si>
  <si>
    <t>Kohout kulový přímý G 1 1/4 PN 42 do 185°C vnitřní závit</t>
  </si>
  <si>
    <t>7342xxx20</t>
  </si>
  <si>
    <t>Termostatická hlavice kapalinová PN 10 do 110°C s vestavěným čidlem, SE ZVÝŠENOU ODOLNOSTÍ A, ZAJIŠTĚNÍM PROTI ODCIZENÍ A MANIPULACÍ</t>
  </si>
  <si>
    <t>734411101</t>
  </si>
  <si>
    <t>Teploměr technický s pevným stonkem a jímkou zadní připojení průměr 63 mm délky 50 mm</t>
  </si>
  <si>
    <t>7344211021</t>
  </si>
  <si>
    <t>Tlakoměr s pevným stonkem a zpětnou klapkou tlak 0-4 bar průměr 63 mm spodní připojení</t>
  </si>
  <si>
    <t>734xxx02</t>
  </si>
  <si>
    <t>Vent.vyvažovací s vypouštěním  3/4"</t>
  </si>
  <si>
    <t>734xxx03</t>
  </si>
  <si>
    <t>Vent.vyvažovací s vypouštěním  5/4"</t>
  </si>
  <si>
    <t>734xxx07</t>
  </si>
  <si>
    <t>Vyregulování vyvažovacích patních regulačních ventilů</t>
  </si>
  <si>
    <t>998734101R00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</si>
  <si>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</si>
  <si>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</si>
  <si>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</si>
  <si>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73513xxx01</t>
  </si>
  <si>
    <t>Otopné těleso článkové hliníkové se zaoblenou horní hranou bílé 6 článků rozteč připojení/výška, 350/430 mm,  připojení spodní PLUS LEVÉ ROHOVÉ</t>
  </si>
  <si>
    <t>73513xxx02</t>
  </si>
  <si>
    <t>Otopné těleso článkové hliníkové se zaoblenou horní hranou bílé 4 články rozteč připojení/výška, 600/680 mm,  připojení spodní PLUS LEVÉ ROHOVÉ</t>
  </si>
  <si>
    <t>73513xxx04</t>
  </si>
  <si>
    <t>Otopné těleso článkové hliníkové se zaoblenou horní hranou bílé 8 článků rozteč připojení/výška, 600/680 mm,  připojení spodní PLUS LEVÉ ROHOVÉ</t>
  </si>
  <si>
    <t>73513xxx05</t>
  </si>
  <si>
    <t>Otopné těleso článkové hliníkové se zaoblenou horní hranou bílé 10 článků rozteč připojení/výška, 600/680 mm,  připojení spodní PLUS LEVÉ ROHOVÉ</t>
  </si>
  <si>
    <t>73513xxx06</t>
  </si>
  <si>
    <t>Otopné těleso článkové hliníkové se zaoblenou horní hranou bílé 16 článků rozteč připojení/výška, 600/680 mm,  připojení spodní PLUS LEVÉ ROHOVÉ</t>
  </si>
  <si>
    <t>73513xxx07</t>
  </si>
  <si>
    <t>Otopné těleso článkové hliníkové se zaoblenou horní hranou bílé 18 článků rozteč připojení/výška, 600/680 mm,  připojení spodní PLUS LEVÉ ROHOVÉ</t>
  </si>
  <si>
    <t>73513xxx08</t>
  </si>
  <si>
    <t>Otopné těleso článkové hliníkové se zaoblenou horní hranou bílé 22 článků rozteč připojení/výška, 600/680 mm,  připojení spodní PLUS LEVÉ ROHOVÉ</t>
  </si>
  <si>
    <t>73513xxx09</t>
  </si>
  <si>
    <t>Otopné těleso článkové hliníkové se zaoblenou horní hranou bílé 6 článků rozteč připojení/výška, 350/430 mm,  připojení spodní PLUS PRAVÉ ROHOVÉ</t>
  </si>
  <si>
    <t>73513xxx10</t>
  </si>
  <si>
    <t>Otopné těleso článkové hliníkové se zaoblenou horní hranou bílé 26 článků rozteč připojení/výška, 350/430 mm,  připojení spodní PLUS PRAVÉ ROHOVÉ</t>
  </si>
  <si>
    <t>73513xxx11</t>
  </si>
  <si>
    <t>Otopné těleso článkové hliníkové se zaoblenou horní hranou bílé 26 článků rozteč připojení/výška, 500/580 mm,  připojení spodní PLUS PRAVÉ ROHOVÉ</t>
  </si>
  <si>
    <t>73513xxx12</t>
  </si>
  <si>
    <t>Otopné těleso článkové hliníkové se zaoblenou horní hranou bílé 8 článků rozteč připojení/výška, 600/680 mm,  připojení spodní PLUS PRAVÉ ROHOVÉ</t>
  </si>
  <si>
    <t>73513xxx13</t>
  </si>
  <si>
    <t>Otopné těleso článkové hliníkové se zaoblenou horní hranou bílé 12 článků rozteč připojení/výška, 600/680 mm,  připojení spodní PLUS PRAVÉ ROHOVÉ</t>
  </si>
  <si>
    <t>73513xxx14</t>
  </si>
  <si>
    <t>Otopné těleso článkové hliníkové se zaoblenou horní hranou bílé 14 článků rozteč připojení/výška, 600/680 mm,  připojení spodní PLUS PRAVÉ ROHOVÉ</t>
  </si>
  <si>
    <t>73513xxx15</t>
  </si>
  <si>
    <t>Otopné těleso článkové hliníkové se zaoblenou horní hranou bílé 16 článků rozteč připojení/výška, 600/680 mm,  připojení spodní PLUS PRAVÉ ROHOVÉ</t>
  </si>
  <si>
    <t>73513xxx16</t>
  </si>
  <si>
    <t>Otopné těleso článkové hliníkové se zaoblenou horní hranou bílé 18 článků rozteč připojení/výška, 600/680 mm,  připojení spodní PLUS PRAVÉ ROHOVÉ</t>
  </si>
  <si>
    <t>73513xxx17</t>
  </si>
  <si>
    <t>Otopné těleso článkové hliníkové se zaoblenou horní hranou bílé 20 článků rozteč připojení/výška, 600/680 mm,  připojení spodní PLUS PRAVÉ ROHOVÉ</t>
  </si>
  <si>
    <t>73513xxx18</t>
  </si>
  <si>
    <t>Otopné těleso článkové hliníkové se zaoblenou horní hranou bílé 30 článků rozteč připojení/výška, 600/680 mm,  připojení spodní PLUS PRAVÉ ROHOVÉ</t>
  </si>
  <si>
    <t>73513xxx20</t>
  </si>
  <si>
    <t>Montážní balíček pro topné těleso článkové hliníkové se zaoblenou horní (4x růžice, 4x těsnění,, odvzdušnění, úchycení na zeď)</t>
  </si>
  <si>
    <t>998735101R00</t>
  </si>
  <si>
    <t>Přesun hmot pro otopná tělesa v objektech výšky do 6 m</t>
  </si>
  <si>
    <t>101a</t>
  </si>
  <si>
    <t>Topná zkouška do 100 kW</t>
  </si>
  <si>
    <t>122202202R00</t>
  </si>
  <si>
    <t>Odkopávky a prokopávky pro silnice v hornině 3 přes 100 do 1 000 m3</t>
  </si>
  <si>
    <t>D 3.1.2,D 3.1.3 : (2*4,15+4*4,1+8*3+3*6,92)*0,15</t>
  </si>
  <si>
    <t xml:space="preserve">  D 3.1.2,D 3.1.3 asfaltová plocha+přídlažba : 4364</t>
  </si>
  <si>
    <t xml:space="preserve">  rozšíření podkladu : 1069,3*0,5</t>
  </si>
  <si>
    <t>4898,65*0,25</t>
  </si>
  <si>
    <t>D 3.1.2,D 3.1.3 asfaltová plocha : 4364*0,15</t>
  </si>
  <si>
    <t>132201111R00</t>
  </si>
  <si>
    <t>Hloubení rýh šířky do 60 cm do 100 m3, v hornině 3, hloubení strojně</t>
  </si>
  <si>
    <t>D 3.1.2,D 3.1.3 drenáž : (185+127)*0,4*0,4</t>
  </si>
  <si>
    <t>132201119R00</t>
  </si>
  <si>
    <t xml:space="preserve">Hloubení rýh šířky do 60 cm příplatek za lepivost, v hornině 3,  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</si>
  <si>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</si>
  <si>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</si>
  <si>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</si>
  <si>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D 3.1.2,D 3.1.3 : 1,8*1,8*1,5*13</t>
  </si>
  <si>
    <t>D 3.1.2,D 3.1.3 dovoz ornice : 2617*0,1</t>
  </si>
  <si>
    <t>odkopávky : 1889,68150</t>
  </si>
  <si>
    <t>drenáž : 49,92</t>
  </si>
  <si>
    <t>UV : 63,18</t>
  </si>
  <si>
    <t xml:space="preserve">  odkopávky : 1889,68150</t>
  </si>
  <si>
    <t xml:space="preserve">  drenáž : 49,92</t>
  </si>
  <si>
    <t xml:space="preserve">  UV : 63,18</t>
  </si>
  <si>
    <t>2002,7815*15</t>
  </si>
  <si>
    <t>167101102R00</t>
  </si>
  <si>
    <t>Nakládání, skládání, překládání neulehlého výkopku nakládání výkopku_x000D_
 přes 100 m3, z horniny 1 až 4</t>
  </si>
  <si>
    <t>D 3.1.2,D 3.1.3 dovoz ornicem : 2617*0,1</t>
  </si>
  <si>
    <t>174101101R00</t>
  </si>
  <si>
    <t>Zásyp sypaninou se zhutněním jam, šachet, rýh nebo kolem objektů v těchto vykopávkách</t>
  </si>
  <si>
    <t>-0,3*0,3*3,14*1,5*13</t>
  </si>
  <si>
    <t>desky : -0,8*0,8*0,1*13</t>
  </si>
  <si>
    <t>180402111R00</t>
  </si>
  <si>
    <t>Založení trávníku parkového výsevem v rovině</t>
  </si>
  <si>
    <t>D 3.1.2,D 3.1.3 : 2617</t>
  </si>
  <si>
    <t>D 3.1.2,D 3.1.3 chodník : 2*4,15+4*4,1+8*3+3*6,92</t>
  </si>
  <si>
    <t>asfaltová plocha+přídlažba : 4364</t>
  </si>
  <si>
    <t>rozšíření podkladu : 1069,3*0,5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</si>
  <si>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</si>
  <si>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</si>
  <si>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</si>
  <si>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181251001T00</t>
  </si>
  <si>
    <t>Náklady spojené se získáním vhodné zeminy na ohumusování</t>
  </si>
  <si>
    <t xml:space="preserve">m3    </t>
  </si>
  <si>
    <t>D 3.1.2,D 3.1.3 odkopávky : 1889,68150</t>
  </si>
  <si>
    <t>00572410R</t>
  </si>
  <si>
    <t>směs travní parková, pro mírnou zátěž</t>
  </si>
  <si>
    <t>D 3.1.2,D 3.1.3 : 2617*0,05</t>
  </si>
  <si>
    <t>583318026R</t>
  </si>
  <si>
    <t>kamenivo přírodní těžené frakce 16,0 až 32,0 mm; třída D; Moravskoslezský kraj</t>
  </si>
  <si>
    <t>T</t>
  </si>
  <si>
    <t xml:space="preserve">  D 3.1.2,D 3.1.3 : 1,8*1,8*1,5*13</t>
  </si>
  <si>
    <t xml:space="preserve">  -0,3*0,3*3,14*1,5*13</t>
  </si>
  <si>
    <t xml:space="preserve">  desky : -0,8*0,8*0,1*13</t>
  </si>
  <si>
    <t>56,8373*1,834</t>
  </si>
  <si>
    <t>211561111R00</t>
  </si>
  <si>
    <t>Výplň odvodňovacích žeber kam. hrubě drcen. 16 mm</t>
  </si>
  <si>
    <t>D 3.1.2,D 3.1.3 drenáž : (185+127)*0,4*0,3</t>
  </si>
  <si>
    <t>212753114R00</t>
  </si>
  <si>
    <t>Plastové drenážní trubky montáž ohebné plastové drenážní trubky do rýhy, DN 100, bez lože</t>
  </si>
  <si>
    <t>D 3.1.2,D 3.1.3 drenáž : 185+127</t>
  </si>
  <si>
    <t>212971110R00</t>
  </si>
  <si>
    <t>Opláštění trativodů z geotext., do sklonu 1:2,5</t>
  </si>
  <si>
    <t>D 3.1.2,D 3.1.3 drenáž : (185+127)*0,4*4</t>
  </si>
  <si>
    <t>451572111R00</t>
  </si>
  <si>
    <t>Lože pod potrubí, stoky a drobné objekty z kameniva drobného těženého 0÷4 mm</t>
  </si>
  <si>
    <t>D 3.1.2,D 3.1.3 drenáž : (185+127)*0,4*0,1</t>
  </si>
  <si>
    <t>452311121R00</t>
  </si>
  <si>
    <t>Podkladní a zajišťovací konstrukce z betonu desky pod potrubí, stoky a drobné objekty , z betonu prostého  C 8/10</t>
  </si>
  <si>
    <t>z cementu portlandského nebo struskoportlandského, v otevřeném výkopu,</t>
  </si>
  <si>
    <t>D 3.1.2,D 3.1.3 : 13*0,8*0,8*0,1</t>
  </si>
  <si>
    <t>881268111R00</t>
  </si>
  <si>
    <t>Příplatek za napojení nového drénu DN 100</t>
  </si>
  <si>
    <t>28611223.AR</t>
  </si>
  <si>
    <t>trubka plastová drenážní PVC; ohebná; perforovaná po celém obvodu; DN 100,0 mm</t>
  </si>
  <si>
    <t>D 3.1.2,D 3.1.3 drenáž : (185+127)*1,09</t>
  </si>
  <si>
    <t>69366198R</t>
  </si>
  <si>
    <t>geotextilie PP; funkce separační, ochranná, výztužná, filtrační; plošná hmotnost 300 g/m2; zpevněná oboustranně</t>
  </si>
  <si>
    <t>D 3.1.2,D 3.1.3 drenáž : (185+127)*0,4*4*1,2</t>
  </si>
  <si>
    <t>D 3.1.2,D 3.1.3 : 2*4,15+4*4,1+8*3+3*6,92</t>
  </si>
  <si>
    <t>D 3.1.2,D 3.1.3 asfaltová plocha+přídlažba : 4364</t>
  </si>
  <si>
    <t>565131111R00</t>
  </si>
  <si>
    <t>Podklad z kameniva obaleného asfaltem v pruhu šířky do 3 m, třídy 1, tloušťka po zhutnění 50 mm</t>
  </si>
  <si>
    <t>D 3.1.2,D 3.1.3 asfaltová plocha : 4364</t>
  </si>
  <si>
    <t>-1069,3*0,25</t>
  </si>
  <si>
    <t xml:space="preserve">  D 3.1.2,D 3.1.3 asfaltová plocha : 4364</t>
  </si>
  <si>
    <t xml:space="preserve">  -1069,3*0,25</t>
  </si>
  <si>
    <t>4096,675*2</t>
  </si>
  <si>
    <t>596215020R00</t>
  </si>
  <si>
    <t>Kladení zámkové dlažby do drtě tloušťka dlažby 60 mm, tloušťka lože 30 mm</t>
  </si>
  <si>
    <t>599142111T00</t>
  </si>
  <si>
    <t>Zálivka asfaltová včetně úpravy spáry (biguma)</t>
  </si>
  <si>
    <t>D 3.1.2,D 3.1.3 napojení : 3+15,4+11,5+4+15+18+4,5+2+7,8</t>
  </si>
  <si>
    <t>919731114R00</t>
  </si>
  <si>
    <t>Zarovnání styčné plochy podkladu nebo krytu z betonu prostého, tloušťky přes 150 do 250 mm</t>
  </si>
  <si>
    <t>podél vybourané části komunikace nebo zpevněné plochy</t>
  </si>
  <si>
    <t>D 3.1.2,D 3.1.3 napojení : 3+15,4+11,5+4+15+18+4,5+2</t>
  </si>
  <si>
    <t>D 3.1.2,D 3.1.3 : (2*4,15+4*4,1+8*3+3*6,92)*1,01</t>
  </si>
  <si>
    <t>597073402R00</t>
  </si>
  <si>
    <t>Odvodňovací liniový systém - žlaby z polymerbetonu, s integrovanou litinovou hranou, světlá šířka 300 mm žlab do betonového lože, délky 1000 mm, výška 390 mm, zatížení C 250, bez spádu</t>
  </si>
  <si>
    <t>beton C 20/25 včetně kotvicích trnů</t>
  </si>
  <si>
    <t>D 3.1.2,D 3.1.3 : 4,8+3</t>
  </si>
  <si>
    <t>597073404RT2</t>
  </si>
  <si>
    <t>Odvodňovací liniový systém - žlaby z polymerbetonu, s integrovanou litinovou hranou, světlá šířka 300 mm žlabová vpust do betonového lože , délky 500 mm, výška 875 mm, zatížení C 250, horní a spodní díl vpusti s nátrubkem DN 200</t>
  </si>
  <si>
    <t>D 3.1.2,D 3.1.3 : 2</t>
  </si>
  <si>
    <t>597073406R00</t>
  </si>
  <si>
    <t xml:space="preserve">Odvodňovací liniový systém - žlaby z polymerbetonu, s integrovanou litinovou hranou, světlá šířka 300 mm čelní stěna plná pro začátek a konec žlabu,  , výška 390-490 mm,  ,  </t>
  </si>
  <si>
    <t>D 3.1.2,D 3.1.3 : 4</t>
  </si>
  <si>
    <t>597073426RU1</t>
  </si>
  <si>
    <t xml:space="preserve">Odvodňovací liniový systém - žlaby z polymerbetonu, s integrovanou litinovou hranou, světlá šířka 300 mm krycí rošt můstkový, litina, délky 500 mm,  , zatížení D 400,  </t>
  </si>
  <si>
    <t>D 3.1.2,D 3.1.3 : (5+3+1)/0,5</t>
  </si>
  <si>
    <t>597073494R00</t>
  </si>
  <si>
    <t xml:space="preserve">Odvodňovací liniový systém - žlaby z polymerbetonu, s integrovanou litinovou hranou, světlá šířka 300 mm příplatek k žlabu za únosnost lože,  ,  , zatížení D 400,  </t>
  </si>
  <si>
    <t>895941111R00</t>
  </si>
  <si>
    <t>Zřízení vpusti kanalizační uliční z betonových dílců_x000D_
 typ UV - 50 normální</t>
  </si>
  <si>
    <t>včetně zřízení lože ze štěrkopísku,</t>
  </si>
  <si>
    <t>Položka je určena pro zřízení vpusti kanalizační uliční z betonových dílců.</t>
  </si>
  <si>
    <t>V položce jsou započteny i náklady na zřízení loiže ze štěrkopísku.</t>
  </si>
  <si>
    <t>V položce nejsou započteny náklady na:</t>
  </si>
  <si>
    <t>a) dodání betonových dílců; betonové dílce se oceňují ve specifikaci, ztratné se doporučuje ve výši 1 %</t>
  </si>
  <si>
    <t>b) litinové mříže; osazení mříží se oceňuje cenami souboru 89920 Osazení mříží litinových části A 01 tohoto sborníku; dodání mříží se oceňuje ve specifikaci, ztratné se nestanoví</t>
  </si>
  <si>
    <t>c) podkladní prstence; podkladní prstence se oceňují položkami souboru 45238 Podkladní a vyrovnávací konstrukce části A 01 tohoto sborníku.</t>
  </si>
  <si>
    <t>D 3.1.2,D 3.1.3 : 13</t>
  </si>
  <si>
    <t>899203111RT3</t>
  </si>
  <si>
    <t>Osazení mříží litinových včetně dodání mříže _x000D_
 500 x 500 mm, únosnost D400</t>
  </si>
  <si>
    <t>včetně rámů a košů na bahno,</t>
  </si>
  <si>
    <t>55343911R</t>
  </si>
  <si>
    <t>koš kalový; pozink; kruhový; pro rám 500 x 500 mm mm</t>
  </si>
  <si>
    <t>59223819.AR</t>
  </si>
  <si>
    <t>prstenec s rovnou hranou; betonový; DN = 390,0 mm; h = 60,0 mm; s = 235,00 mm; s 1 = 85,0 mm; beton C 35/45</t>
  </si>
  <si>
    <t>D 3.1.2,D 3.1.3 : 13*1,01</t>
  </si>
  <si>
    <t>59223821R</t>
  </si>
  <si>
    <t>prstenec betonový; DN = 660,0 mm; h = 180,0 mm; s = 100,00 mm; beton C 35/45</t>
  </si>
  <si>
    <t>59223823R</t>
  </si>
  <si>
    <t>dno uliční vpusti beton; TBV; DN 495,0 mm; h = 626 mm; t = 50 mm; beton C 35/45; Pu 30 kN/m</t>
  </si>
  <si>
    <t>59223824R</t>
  </si>
  <si>
    <t>skruž železobetonová s výtokem; TBV; DN = 500,0 mm; h = 590,0 mm; s = 50,00 mm; Pu 30 kN/m; beton C 35/45</t>
  </si>
  <si>
    <t>59223826R</t>
  </si>
  <si>
    <t>skruž železobetonová TBV; DN = 500,0 mm; h = 590,0 mm; s = 50,00 mm; Pu 30 kN/m; beton C 35/45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</si>
  <si>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</si>
  <si>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</si>
  <si>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</si>
  <si>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D 3.1.2,D 3.1.3 : 10</t>
  </si>
  <si>
    <t>915491211R00</t>
  </si>
  <si>
    <t>Osazení vodicího proužku z betonových prefa desek šířky proužku 250 mm</t>
  </si>
  <si>
    <t>tl. do 12 cm, do lože z cementové malty tl. do 2 cm, s vyplněním a zatřením spár cementovou maltou s podkladní vrstvou z betonu prostého C 12/15 tl. 5 až 10 cm</t>
  </si>
  <si>
    <t>D 3.1.2,D 3.1.3 : 42+63+11+52+538+301+56+3,5+2,8</t>
  </si>
  <si>
    <t>u objektů : 88,5+15,5+17,1+18,5+11,7+3+4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</si>
  <si>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</si>
  <si>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</si>
  <si>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</si>
  <si>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D 3.1.2,D 3.1.3 : (4,15+8+4,1+6,92)*2</t>
  </si>
  <si>
    <t>917862111R00</t>
  </si>
  <si>
    <t>Osazení silničního nebo chodníkového obrubníku stojatého, s boční opěrou z betonu prostého, do lože z betonu prostého C 12/15</t>
  </si>
  <si>
    <t>935112211R00</t>
  </si>
  <si>
    <t>Osazení příkopového žlabu se zřízením lože tl. 100 mm z betonu C 8/10, z betonových příkopových tvárnic, šířky přes 500 do 800 mm</t>
  </si>
  <si>
    <t>Včetně  dodání hmot pro lože a vyplnění spár.</t>
  </si>
  <si>
    <t>D 3.1.2,D 3.1.3 : 113</t>
  </si>
  <si>
    <t>592162116.AR</t>
  </si>
  <si>
    <t>přídlažba silniční; beton; l = 500 mm; š = 250 mm; h = 80 mm; bílá</t>
  </si>
  <si>
    <t xml:space="preserve">  D 3.1.2,D 3.1.3 : 42+63+11+52+538+301+56+3,5+2,8</t>
  </si>
  <si>
    <t xml:space="preserve">  u objektů : 88,5+15,5+17,1+18,5+11,7+3+4</t>
  </si>
  <si>
    <t>1227,6/0,5*1,01</t>
  </si>
  <si>
    <t>59217010R</t>
  </si>
  <si>
    <t>obrubník silniční materiál beton; l = 1000,0 mm; š = 150,0 mm; h = 250,0 mm; barva přírodní</t>
  </si>
  <si>
    <t>D 3.1.2,D 3.1.3 : (42+63+11+52+538+301+56+3,5+2,8)*1,01</t>
  </si>
  <si>
    <t>592173360R</t>
  </si>
  <si>
    <t>obrubník zahradní materiál beton; l = 500,0 mm; š = 50,0 mm; h = 200,0 mm; barva šedá</t>
  </si>
  <si>
    <t>D 3.1.2,D 3.1.3 : 46,34/0,5*1,01</t>
  </si>
  <si>
    <t>592275200R</t>
  </si>
  <si>
    <t>tvárnice příkopová beton; l = 330,0 mm; š = 590 mm; š1 = 360 mm; h = 75,0 mm</t>
  </si>
  <si>
    <t>D 3.1.2,D 3.1.3 : 113/0,33*1,01</t>
  </si>
  <si>
    <t>113106241R00</t>
  </si>
  <si>
    <t>Rozebrání dlažeb, panelů vozovek a ploch s jakoukoliv výplní spár _x000D_
 v jakékoliv ploše, ze silničních panelů jakýchkoliv rozměrů, kladených do jakéhokoliv lože a se spárami zalitými živicí nebo cementovou maltou</t>
  </si>
  <si>
    <t>D 3.1.2,D 3.1.3 : 88+558+216+188+84+3677</t>
  </si>
  <si>
    <t>113107645R00</t>
  </si>
  <si>
    <t>Odstranění podkladů nebo krytů z kameniva hrubého drceného, v ploše jednotlivě nad 50 m2, tloušťka vrstvy 450 mm</t>
  </si>
  <si>
    <t>113151117R00</t>
  </si>
  <si>
    <t>Odstranění podkladu, krytu frézováním povrch živičný, plochy do 500 m2 na jednom objektu nebo při provádění pruhu šířky do  750 mm, tloušťky 80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</si>
  <si>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</si>
  <si>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D 3.1.2,D 3.1.3 : 74,5*7,5</t>
  </si>
  <si>
    <t>919735113R00</t>
  </si>
  <si>
    <t>Řezání stávajících krytů nebo podkladů živičných, hloubky přes 100 do 150 mm</t>
  </si>
  <si>
    <t>D 3.1.2,D 3.1.3 : (4,8+3)*2</t>
  </si>
  <si>
    <t>silniční panely : 1962,888</t>
  </si>
  <si>
    <t>979990112R00</t>
  </si>
  <si>
    <t>Poplatek za skládku suti - obalované kam. - asfalt</t>
  </si>
  <si>
    <t>Položka je určena pro suť o velikosti kusu do 30x30 cm (technologický materiál určený k recyklaci).</t>
  </si>
  <si>
    <t>998225111R00</t>
  </si>
  <si>
    <t>Přesun hmot komunikací a letišť, kryt živičný jakékoliv délky objektu</t>
  </si>
  <si>
    <t>vodorovně do 200 m</t>
  </si>
  <si>
    <t>D 3.1.2,D 3.1.3 UV : 63,18</t>
  </si>
  <si>
    <t>D 3.1.2,D 3.1.3 UV : 63,18*15</t>
  </si>
  <si>
    <t>566905112T00</t>
  </si>
  <si>
    <t>Vyspravení podkladu po překopech betonem C16/20</t>
  </si>
  <si>
    <t xml:space="preserve">  D 4.3 DN 400 : 129,1*1,5</t>
  </si>
  <si>
    <t xml:space="preserve">  DN 300 : 131,2*1,5</t>
  </si>
  <si>
    <t xml:space="preserve">  DN 250 : 432,1*1,2</t>
  </si>
  <si>
    <t xml:space="preserve">  DN 200 : 94,5*1</t>
  </si>
  <si>
    <t xml:space="preserve">  DN 150 : 214,8*1</t>
  </si>
  <si>
    <t xml:space="preserve">  D 3.1.2,D 3.1.3 UV : 1,8*1,8*13</t>
  </si>
  <si>
    <t xml:space="preserve">  -0,5*0,5*13</t>
  </si>
  <si>
    <t>1257,14*0,2</t>
  </si>
  <si>
    <t xml:space="preserve">  D 1.1,D 4.12 Š1-Š-38 : 38</t>
  </si>
  <si>
    <t xml:space="preserve">  odpočet Š 27-35 : -9</t>
  </si>
  <si>
    <t>1,8*1,8*29*0,2</t>
  </si>
  <si>
    <t>-0,3*0,3*3,14*0,2*29</t>
  </si>
  <si>
    <t>D 4.3 DN 400 : 129,1*2</t>
  </si>
  <si>
    <t>DN 300 : 131,2*2</t>
  </si>
  <si>
    <t>DN 250 : 432,1*2</t>
  </si>
  <si>
    <t>DN 200 : 94,5*2</t>
  </si>
  <si>
    <t>DN 150 : 214,8*2</t>
  </si>
  <si>
    <t>631361921RT8</t>
  </si>
  <si>
    <t>Výztuž mazanin z betonů a z lehkých betonů ze svařovaných sítí průměr drátu 8 mm, velikost oka 100/100 mm</t>
  </si>
  <si>
    <t>1257,14*0,00799*2</t>
  </si>
  <si>
    <t>1,8*1,8*29*0,00799*2</t>
  </si>
  <si>
    <t>-0,3*0,3*3,14*0,00799*29*2</t>
  </si>
  <si>
    <t>113109320R00</t>
  </si>
  <si>
    <t>Odstranění podkladů nebo krytů z betonu prostého, v ploše jednotlivě do 50 m2, tloušťka vrstvy 200 mm</t>
  </si>
  <si>
    <t>965049112R00</t>
  </si>
  <si>
    <t>části silniční panely využití na místě stavby : 128,91884</t>
  </si>
  <si>
    <t>998224111R00</t>
  </si>
  <si>
    <t>Přesun hmot komunikací, kryt monolitický betonový jakékoliv délky objektu</t>
  </si>
  <si>
    <t>115101201R00</t>
  </si>
  <si>
    <t>Čerpání vody na dopravní výšku do 10 m_x000D_
 s uvažovaným průměrným přítokem do 500 l/min</t>
  </si>
  <si>
    <t>na vzdálenost (výšku) od hladiny vody v jímce po výšku roviny proložené osou nejvyššího bodu výtlačného potrubí, odpadní potrubí v délce do 20 m,</t>
  </si>
  <si>
    <t>D.1.1. : 80</t>
  </si>
  <si>
    <t>115101301R00</t>
  </si>
  <si>
    <t>Pohotovost záložní čerpací soupravy na dopravní výšku do 10 m_x000D_
 s uvažovaným průměrným přítokem do 500 l/min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</si>
  <si>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</si>
  <si>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D.1.1. : 20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</si>
  <si>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</si>
  <si>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</si>
  <si>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</si>
  <si>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D 1.1,D 4.8 stoka C DN 400 VO-š27 : 426,2*1,5*0,2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</si>
  <si>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</si>
  <si>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</si>
  <si>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</si>
  <si>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D.1.1.D4.9 startovací a cílová jáma : 3,5*2,5*2,7</t>
  </si>
  <si>
    <t>3,5*2,5*3,5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</si>
  <si>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</si>
  <si>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</si>
  <si>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</si>
  <si>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131201209R00</t>
  </si>
  <si>
    <t xml:space="preserve">Hloubení zapažených jam a zářezů příplatek za lepivost, v hornině 3,  </t>
  </si>
  <si>
    <t>132201110R00</t>
  </si>
  <si>
    <t>Hloubení rýh šířky do 60 cm do 50 m3, v hornině 3, hloubení strojně</t>
  </si>
  <si>
    <t>D.1.1.D4.11 : 0,4*0,5*1,2</t>
  </si>
  <si>
    <t>132201192R00</t>
  </si>
  <si>
    <t>Hloubení rýh šířky do 60 cm do 100 m3, v hornině 3, příplatek za hloubení ve vodě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</si>
  <si>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</si>
  <si>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</si>
  <si>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</si>
  <si>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 1.1,D 4.8 stoka C DN 400 VO-š27 : 51,3*1,1*(1+1,62)/2</t>
  </si>
  <si>
    <t>stoka C DN 400 š27-š28 : 42*1,1*(1,62+1,29)/2</t>
  </si>
  <si>
    <t>stoka C DN 400 š28-š29 : 42*1,1*(1,29+1,21)/2</t>
  </si>
  <si>
    <t>stoka C DN 400 š29-š30 : 40,42*1,1*(1,21+2,01)/2</t>
  </si>
  <si>
    <t>stoka C DN 400 š30-š31 : 42,72*1,1*(2,01+1,86)/2</t>
  </si>
  <si>
    <t>stoka C DN 400 š31-š32 : 53*1,1*(1,86+1,67)/2</t>
  </si>
  <si>
    <t>stoka C DN 400 š32-š33 : 54,7*1,1*(1,67+1,58)/2</t>
  </si>
  <si>
    <t>stoka C DN 400 š33-š34 : 50*1,1*(1,58+1,96)/2</t>
  </si>
  <si>
    <t>stoka C DN 400 š34-š35 : 26,36*1,1*(1,96+2,71)/2</t>
  </si>
  <si>
    <t>132201219R00</t>
  </si>
  <si>
    <t xml:space="preserve">Hloubení rýh šířky přes 60 do 200 cm příplatek za lepivost, v hornině 3,  </t>
  </si>
  <si>
    <t xml:space="preserve">  D 4.8 š27 : 1,62</t>
  </si>
  <si>
    <t xml:space="preserve">  š28 : 1,29</t>
  </si>
  <si>
    <t xml:space="preserve">  š29 : 1,21</t>
  </si>
  <si>
    <t xml:space="preserve">  š30 : 2,01</t>
  </si>
  <si>
    <t xml:space="preserve">  š31 : 1,86</t>
  </si>
  <si>
    <t xml:space="preserve">  š32 : 1,65</t>
  </si>
  <si>
    <t xml:space="preserve">  š33 : 1,58</t>
  </si>
  <si>
    <t xml:space="preserve">  š34 : 1,96</t>
  </si>
  <si>
    <t xml:space="preserve">  š35 : 2,78</t>
  </si>
  <si>
    <t>15,96*1,65*1,65</t>
  </si>
  <si>
    <t>133201109R00</t>
  </si>
  <si>
    <t>Hloubení šachet v hornině 3_x000D_
 příplatek za lepivost horniny</t>
  </si>
  <si>
    <t>141741123R00</t>
  </si>
  <si>
    <t>Protlačování - beranění ocelových trub vnějšího průměru do 618 mm</t>
  </si>
  <si>
    <t>Protlačování trub v hornině 1 - 4 s výjimkou tekoucího písku a hornin kašovité konzistence metodou ramování (zatloukání) ocelových trub s následným čistěním.</t>
  </si>
  <si>
    <t>D.1.1.D4.9 : 22,7</t>
  </si>
  <si>
    <t>151101101R00</t>
  </si>
  <si>
    <t>Zřízení pažení a rozepření stěn rýh příložné  pro jakoukoliv mezerovitost, hloubky do 2 m</t>
  </si>
  <si>
    <t>pro podzemní vedení pro všechny šířky rýhy,</t>
  </si>
  <si>
    <t>D 1.1,D 4.8 stoka C DN 400 VO-š27 : 51,3*2*(1+1,62)/2</t>
  </si>
  <si>
    <t>stoka C DN 400 š27-š28 : 42*2*(1,62+1,29)/2</t>
  </si>
  <si>
    <t>stoka C DN 400 š28-š29 : 42*2*(1,29+1,21)/2</t>
  </si>
  <si>
    <t>stoka C DN 400 š29-š30 : 40,42*2*(1,21+2,01)/2</t>
  </si>
  <si>
    <t>stoka C DN 400 š30-š31 : 42,72*2*(2,01+1,86)/2</t>
  </si>
  <si>
    <t>stoka C DN 400 š31-š32 : 53*2*(1,86+1,67)/2</t>
  </si>
  <si>
    <t>stoka C DN 400 š32-š33 : 54,7*2*(1,67+1,58)/2</t>
  </si>
  <si>
    <t>stoka C DN 400 š33-š34 : 50*2*(1,58+1,96)/2</t>
  </si>
  <si>
    <t>stoka C DN 400 š34-š35 : 26,36*2*(1,96+2,71)/2</t>
  </si>
  <si>
    <t>151101111R00</t>
  </si>
  <si>
    <t>Odstranění pažení a rozepření rýh příložné , hloubky do 2 m</t>
  </si>
  <si>
    <t>pro podzemní vedení s uložením materiálu na vzdálenost do 3 m od kraje výkopu,</t>
  </si>
  <si>
    <t>151201201R00</t>
  </si>
  <si>
    <t>Zřízení pažení stěn výkopu bez rozepření, vzepření zátažné, hloubky do 4 m</t>
  </si>
  <si>
    <t>D.1.1.D4.9 startovací a cílová jáma : (3,5+2,5)*2*2,7</t>
  </si>
  <si>
    <t>(3,5+2,5)*2*3,5</t>
  </si>
  <si>
    <t>15,96*(1,65+1,65)*2</t>
  </si>
  <si>
    <t>151201211R00</t>
  </si>
  <si>
    <t>Odstranění pažení stěn výkopu zátažné, hloubky do 4 m</t>
  </si>
  <si>
    <t>s uložením pažin na vzdálenost do 3 m od okraje výkopu,</t>
  </si>
  <si>
    <t>151201301R00</t>
  </si>
  <si>
    <t>Zřízení rozepření zapažených stěn výkopů při roubení zátažném, hloubky do 4 m</t>
  </si>
  <si>
    <t>s potřebným přepažováním,</t>
  </si>
  <si>
    <t>151201311R00</t>
  </si>
  <si>
    <t>Odstranění rozepření stěn výkopů při roubení zátažném, hloubky do 4 m</t>
  </si>
  <si>
    <t>s uložením materiálu na vzdálenost do 3 m od okraje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</si>
  <si>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</si>
  <si>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</si>
  <si>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</si>
  <si>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</si>
  <si>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</si>
  <si>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162201102R00</t>
  </si>
  <si>
    <t>Vodorovné přemístění výkopku z horniny 1 až 4, na vzdálenost přes 20  do 50 m</t>
  </si>
  <si>
    <t>přesun a zpětný zásyp : 388,27117*2</t>
  </si>
  <si>
    <t>protlak jámy přebytek zeminy : 54,25</t>
  </si>
  <si>
    <t>protlak : 22,7*0,305*0,305*3,14</t>
  </si>
  <si>
    <t>rýhy obsyp : 259,371</t>
  </si>
  <si>
    <t>podsyp : 53,13</t>
  </si>
  <si>
    <t>šachty : 15,96*0,62*0,62*3,14</t>
  </si>
  <si>
    <t xml:space="preserve">  protlak jámy přebytek zeminy : 54,25</t>
  </si>
  <si>
    <t xml:space="preserve">  protlak : 22,7*0,305*0,305*3,14</t>
  </si>
  <si>
    <t xml:space="preserve">  rýhy obsyp : 259,371</t>
  </si>
  <si>
    <t xml:space="preserve">  podsyp : 53,13</t>
  </si>
  <si>
    <t xml:space="preserve">  šachty : 15,96*0,62*0,62*3,14</t>
  </si>
  <si>
    <t>392,64561*15</t>
  </si>
  <si>
    <t>D 1.1,D 4.8 stoka C DN 400 VO-š27 vytěženou zeminou : 51,3*1,1*0,49</t>
  </si>
  <si>
    <t>stoka C DN 400 š27-š28 : 42*1,1*0,635</t>
  </si>
  <si>
    <t>stoka C DN 400 š28-š29 : 42*1,1*0,43</t>
  </si>
  <si>
    <t>stoka C DN 400 š29-š30 : 40,42*1,1*0,79</t>
  </si>
  <si>
    <t>stoka C DN 400 š30-š31 : 42,72*1,1*1,115</t>
  </si>
  <si>
    <t>stoka C DN 400 š31-š32 : 53*1,1*0,945</t>
  </si>
  <si>
    <t>stoka C DN 400 š32-š33 : 54,7*1,1*0,805</t>
  </si>
  <si>
    <t>stoka C DN 400 š33-š34 : 50*1,1*0,95</t>
  </si>
  <si>
    <t>stoka C DN 400 š34-š35 : 26,36*1,1*1,515</t>
  </si>
  <si>
    <t>-15,96*0,62*0,62*3,14</t>
  </si>
  <si>
    <t>D 1.1,D 4.4 stoka C sejmutí ornice : 426,2*1,5*0,2</t>
  </si>
  <si>
    <t>D 1.1,D 4.4 stoka C DN 400 VO-š27 : 51,3*1,1*(1+1,62)/2</t>
  </si>
  <si>
    <t>D.1.1.D4.9 : 22,7*0,305*0,305*3,14</t>
  </si>
  <si>
    <t>včetně strojního přemístění materiálu pro zásyp ze vzdálenosti do 10 m od okraje zásypu</t>
  </si>
  <si>
    <t>D.1.1.D4.9 startovací a cílová jáma úprava dna : 3,5*2,5*0,2</t>
  </si>
  <si>
    <t>vše s dodávkou štěrkodrti : 3,5*2,5*0,2</t>
  </si>
  <si>
    <t xml:space="preserve">  D 1.1,D 4.8 stoka C DN 400 VO-š27 : 51,3*1,1</t>
  </si>
  <si>
    <t xml:space="preserve">  stoka C DN 400 š27-š28 : 42*1,1</t>
  </si>
  <si>
    <t xml:space="preserve">  stoka C DN 400 š28-š29 : 42*1,1</t>
  </si>
  <si>
    <t xml:space="preserve">  stoka C DN 400 š29-š30 : 40,42*1,1</t>
  </si>
  <si>
    <t xml:space="preserve">  stoka C DN 400 š30-š31 : 42,72*1,1</t>
  </si>
  <si>
    <t xml:space="preserve">  stoka C DN 400 š31-š32 : 53*1,1</t>
  </si>
  <si>
    <t xml:space="preserve">  stoka C DN 400 š32-š33 : 54,7*1,1</t>
  </si>
  <si>
    <t xml:space="preserve">  stoka C DN 400 š33-š34 : 50*1,1</t>
  </si>
  <si>
    <t xml:space="preserve">  stoka C DN 400 š34-š35 : 26,36*1,1</t>
  </si>
  <si>
    <t>442,75*0,7</t>
  </si>
  <si>
    <t>-(51,3+42+42+40,42+42,72+53+54,7+50+26,36)*0,2*0,2*3,14</t>
  </si>
  <si>
    <t>180401211R00</t>
  </si>
  <si>
    <t>Založení trávníku lučního výsevem v rovině</t>
  </si>
  <si>
    <t>D 1.1,D 4.8 stoka C DN 400 VO-š27 : 426,2*1,5</t>
  </si>
  <si>
    <t>181301113R00</t>
  </si>
  <si>
    <t>Rozprostření a urovnání ornice v rovině v souvislé ploše přes 500 m2, tloušťka vrstvy přes 150 do 200 mm</t>
  </si>
  <si>
    <t>00572472R</t>
  </si>
  <si>
    <t>směs travní luční, dlouhodobá</t>
  </si>
  <si>
    <t>D 1.1,D 4.8 stoka C DN 400 VO-š27 : 426,2*1,5*0,05</t>
  </si>
  <si>
    <t>14333211T</t>
  </si>
  <si>
    <t>Trubka silnostěnná S 235  610x16mm</t>
  </si>
  <si>
    <t>D.1.1.D4.9 : 22,7*1,1</t>
  </si>
  <si>
    <t>58344197R</t>
  </si>
  <si>
    <t>štěrkodrť frakce 0,0 až 63,0 mm; třída A</t>
  </si>
  <si>
    <t xml:space="preserve">  D.1.1.D4.9 startovací a cílová jáma : 3,5*2,5*2,7</t>
  </si>
  <si>
    <t xml:space="preserve">  3,5*2,5*3,5</t>
  </si>
  <si>
    <t>54,25*1,834</t>
  </si>
  <si>
    <t>451541111R00</t>
  </si>
  <si>
    <t>Lože pod potrubí, stoky a drobné objekty ze štěrkodrtě 0÷63 mm</t>
  </si>
  <si>
    <t xml:space="preserve">  D.1.1.D4.9 startovací a cílová jáma úprava dna : 3,5*2,5*0,2</t>
  </si>
  <si>
    <t>3,5*2,5*0,2</t>
  </si>
  <si>
    <t>442,75*0,12</t>
  </si>
  <si>
    <t>451313521R00</t>
  </si>
  <si>
    <t>Podklad betonový pod dlažbu tl. od 100 do 150 mm</t>
  </si>
  <si>
    <t>D.1.1.D4.11 : 1,2*2</t>
  </si>
  <si>
    <t>452311141R00</t>
  </si>
  <si>
    <t>Podkladní a zajišťovací konstrukce z betonu desky pod potrubí, stoky a drobné objekty , z betonu prostého třídy C 16/20</t>
  </si>
  <si>
    <t xml:space="preserve">  D 4.8 š27 : 1</t>
  </si>
  <si>
    <t xml:space="preserve">  š28 : 1</t>
  </si>
  <si>
    <t xml:space="preserve">  š29 : 1</t>
  </si>
  <si>
    <t xml:space="preserve">  š30 : 1</t>
  </si>
  <si>
    <t xml:space="preserve">  š31 : 1</t>
  </si>
  <si>
    <t xml:space="preserve">  š32 : 1</t>
  </si>
  <si>
    <t xml:space="preserve">  š33 : 1</t>
  </si>
  <si>
    <t xml:space="preserve">  š34 : 1</t>
  </si>
  <si>
    <t xml:space="preserve">  š35 : 1</t>
  </si>
  <si>
    <t>1,65*1,65*0,15*9</t>
  </si>
  <si>
    <t>452318510R00</t>
  </si>
  <si>
    <t>Zajišťovací práh z betonu s patkami i bez patek</t>
  </si>
  <si>
    <t>Včetně bednění a odbednění.</t>
  </si>
  <si>
    <t>D.1.1.D4.11 : 0,4*0,5*1,2*1,035</t>
  </si>
  <si>
    <t>465513228R00</t>
  </si>
  <si>
    <t>Dlažba z kamene na MC,s vyspár.MCs, tl.do 25 cm</t>
  </si>
  <si>
    <t>Včetně:</t>
  </si>
  <si>
    <t xml:space="preserve"> - napojení nové dlažby na dlažbu dosavadní,</t>
  </si>
  <si>
    <t xml:space="preserve"> - zřízení dlažby na plochách kuželových,</t>
  </si>
  <si>
    <t>- zhotovení dlažby u schodů.</t>
  </si>
  <si>
    <t>871393121R00</t>
  </si>
  <si>
    <t>Montáž potrubí z trub z plastů těsněných gumovým kroužkem  DN 400 mm</t>
  </si>
  <si>
    <t>v otevřeném výkopu ve sklonu do 20 %,</t>
  </si>
  <si>
    <t>D 1.1,D 4.4 stoka C DN 400 : 426,20</t>
  </si>
  <si>
    <t>892591111R00</t>
  </si>
  <si>
    <t>Zkoušky těsnosti kanalizačního potrubí zkouška těsnosti kanalizačního potrubí vodou_x000D_
 do DN 400 mm</t>
  </si>
  <si>
    <t>vodou nebo vzduchem,</t>
  </si>
  <si>
    <t>892593111R00</t>
  </si>
  <si>
    <t>Zkoušky těsnosti kanalizačního potrubí zabezpečení konců kanalizačního potrubí při tlakových zkouškách vodou_x000D_
 do DN 400 mm</t>
  </si>
  <si>
    <t>úsek</t>
  </si>
  <si>
    <t>2861421017R</t>
  </si>
  <si>
    <t>trubka plastová kanalizační PP; s hrdlem, korugovaná (ČSN 13476); Sn 12 kN/m2; D = 452,0 mm; l = 3 000,0 mm</t>
  </si>
  <si>
    <t>D 1.1,D 4.4 stoka C DN 400 : 23*1,03</t>
  </si>
  <si>
    <t>2861421019R</t>
  </si>
  <si>
    <t>trubka plastová kanalizační PP; s hrdlem, korugovaná (ČSN 13476); Sn 12 kN/m2; D = 452,0 mm; l = 6 000,0 mm</t>
  </si>
  <si>
    <t>D 1.1,D 4.4 stoka C DN 400 : 60*1,03</t>
  </si>
  <si>
    <t>894221118R00</t>
  </si>
  <si>
    <t>Šachty kanalizační z betonu prostého vodostavebního na stokách kruhových_x000D_
 s obložením dna betonem C 25/30, DN 1100 nebo 1200 mm</t>
  </si>
  <si>
    <t>V 4 - B 20 , výšky vstupu do 1,5 m, z cementu portlandského nebo struskoportlandského, montáž a dodávk stupadel,</t>
  </si>
  <si>
    <t>D.1.1.D4.1 Š 35 : 1</t>
  </si>
  <si>
    <t>894421111RT1</t>
  </si>
  <si>
    <t>Osazení betonových dílců pro šachty podle DIN 4034 skruže rovné, o hmotnosti do 0,5 t</t>
  </si>
  <si>
    <t>na kroužek,</t>
  </si>
  <si>
    <t>D 1.1,D 4.12 Š34 : 1</t>
  </si>
  <si>
    <t>Š 28 : 2</t>
  </si>
  <si>
    <t>Š29 : 1</t>
  </si>
  <si>
    <t>Š31 : 1</t>
  </si>
  <si>
    <t>Š34 : 1</t>
  </si>
  <si>
    <t>Š35 : 1</t>
  </si>
  <si>
    <t>D 1.1,D 4.12 Š27 : 1</t>
  </si>
  <si>
    <t>Š 28 : 1</t>
  </si>
  <si>
    <t>Š30 : 1</t>
  </si>
  <si>
    <t>Š33 : 1</t>
  </si>
  <si>
    <t>Š32 : 1</t>
  </si>
  <si>
    <t>894421112RT1</t>
  </si>
  <si>
    <t>Osazení betonových dílců pro šachty podle DIN 4034 skruže rovné, o hmotnosti do 1,4 t</t>
  </si>
  <si>
    <t>D 1.1,D 4.12 Š35 : 2</t>
  </si>
  <si>
    <t>894422111RT1</t>
  </si>
  <si>
    <t>Osazení betonových dílců pro šachty podle DIN 4034 skruže přechodové, pro jakoukoliv hmotnost</t>
  </si>
  <si>
    <t>894423111R00</t>
  </si>
  <si>
    <t>Osazení betonových dílců pro šachty podle DIN 4034 šachtového dna, o hmotnosti do 2 t</t>
  </si>
  <si>
    <t>899103111R00</t>
  </si>
  <si>
    <t>Osazení poklopů litinových a ocelových o hmotnost jednotlivě přes 100  do 150 kg</t>
  </si>
  <si>
    <t>230195000</t>
  </si>
  <si>
    <t>Osazení distančních objímek segmentových včetně dodávky dle PD s uzavřením konců chráničky</t>
  </si>
  <si>
    <t>D.1.1.D4.9 : 1</t>
  </si>
  <si>
    <t>55340323R</t>
  </si>
  <si>
    <t>poklop kanalizační litino-betonový; D výrobku 785 mm; únosnost D 400 kN; s odvětráním</t>
  </si>
  <si>
    <t>59224347.AR</t>
  </si>
  <si>
    <t>prstenec vyrovnávací šachetní; betonový; TBW; DN = 625,0 mm; h = 60,0 mm; s = 120,00 mm</t>
  </si>
  <si>
    <t>D 1.1,D 4.12 Š27 : 0</t>
  </si>
  <si>
    <t>Š 28 : 0</t>
  </si>
  <si>
    <t>Š29 : 0</t>
  </si>
  <si>
    <t>Š30 : 0</t>
  </si>
  <si>
    <t>Š31 : 0</t>
  </si>
  <si>
    <t>Š32 : 0</t>
  </si>
  <si>
    <t>Š33 : 0</t>
  </si>
  <si>
    <t>Š35 : 0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</si>
  <si>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</si>
  <si>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</si>
  <si>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</si>
  <si>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</si>
  <si>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Š34 : 0</t>
  </si>
  <si>
    <t>59224350.AT</t>
  </si>
  <si>
    <t>Prstenec vyrovn šachetní TBW-Q.1 63/10</t>
  </si>
  <si>
    <t>59224353.AR</t>
  </si>
  <si>
    <t>konus šachetní; železobetonový; TBR; d = 1 240,0 mm; DN = 1 000,0 mm; DN 2 = 625 mm; h = 580 mm; počet stupadel 2; ocelové s PE povlakem, kapsové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</si>
  <si>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</si>
  <si>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</si>
  <si>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</si>
  <si>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</si>
  <si>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</si>
  <si>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</si>
  <si>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Š35 : 2</t>
  </si>
  <si>
    <t>59224369T</t>
  </si>
  <si>
    <t>TBZ-Q.1 100/53 KOM V15-1000/523x150</t>
  </si>
  <si>
    <t>Dno jednolité šachtové KOMPAKT -výroba na zakázku</t>
  </si>
  <si>
    <t>D 1.1,D 4.12 Š27 : 2</t>
  </si>
  <si>
    <t>Š30 : 3</t>
  </si>
  <si>
    <t>Š31 : 3</t>
  </si>
  <si>
    <t>Š32 : 2</t>
  </si>
  <si>
    <t>Š33 : 2</t>
  </si>
  <si>
    <t>Š34 : 3</t>
  </si>
  <si>
    <t>Š35 : 3</t>
  </si>
  <si>
    <t>119001421R00</t>
  </si>
  <si>
    <t>Dočasné zajištění podzemního potrubí nebo vedení kabelů do 3 kabelů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</si>
  <si>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</si>
  <si>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D.1.1. : 250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</si>
  <si>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</si>
  <si>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</si>
  <si>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</si>
  <si>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D.1.1.D4.10 retence : 19,2*7,2*3,02</t>
  </si>
  <si>
    <t>131201119R00</t>
  </si>
  <si>
    <t xml:space="preserve">Hloubení nezapažených jam a zářezů příplatek za lepivost, v hornině 3,  </t>
  </si>
  <si>
    <t xml:space="preserve"> KP3-A4 DN 150 : 1,5*0,85*(1,9+1)/2</t>
  </si>
  <si>
    <t xml:space="preserve"> KP4-A4 DN 150 : 1,5*0,85*(1,9+1)/2</t>
  </si>
  <si>
    <t>D 1.1,D 4.3 stoka B  KP2-B DN 150 : 6*0,85*(1,73+1)/2</t>
  </si>
  <si>
    <t xml:space="preserve"> KP3-B DN 150 : 6*0,85*(1,83+1)/2</t>
  </si>
  <si>
    <t xml:space="preserve"> KP4 B DN 150 : 12*0,85*(1,85+1)/2</t>
  </si>
  <si>
    <t xml:space="preserve"> KP8-B DN 150 : 3*0,85*(1,96+1)/2</t>
  </si>
  <si>
    <t>UV 2 DN 150 : 1,6*0,85*(1,96+1,5)/2</t>
  </si>
  <si>
    <t>UV 3 DN 150 : 2*0,85*(2,16+1,5)/2</t>
  </si>
  <si>
    <t>D 1.1,D 4.3 stoka B2  KP1-B2 DN 150 : 2*0,85*(1,69+1)/2</t>
  </si>
  <si>
    <t>KP2-B2 DN 150 : 2,5*0,85*(1,56+1)/2</t>
  </si>
  <si>
    <t>KP3-B2 DN 150 : 2*0,85*(1,46+1)/2</t>
  </si>
  <si>
    <t>D 1.1,D 4.3 stoka B3  KP1-B3 DN 150 : 3*0,85*(1,7+1)/2</t>
  </si>
  <si>
    <t>D 1.1,D 4.3 stoka B4  KP1-B4 DN 150 : 1,2*0,85*(1,96+1)/2</t>
  </si>
  <si>
    <t>KP2-B4 DN 150 : 1,2*0,85*(1,65+1)/2</t>
  </si>
  <si>
    <t>KP3-B4 DN 150 : 1*0,85*(1,36+1)/2</t>
  </si>
  <si>
    <t>D 1.1,D 4.3 stoka A KP6-A DN 200 : 10*0,9*(1,99+1)/2</t>
  </si>
  <si>
    <t>UV13 : 4*0,9*1,79</t>
  </si>
  <si>
    <t>UV12 : 2,6*0,9*1,79</t>
  </si>
  <si>
    <t>UV11 : 2,8*0,9*1,98</t>
  </si>
  <si>
    <t>UV10 : 1*0,9*1,98</t>
  </si>
  <si>
    <t>UV9 : 2,1*0,9*2,3</t>
  </si>
  <si>
    <t>UV6 : 1,3*0,9*2,63</t>
  </si>
  <si>
    <t>D 1.1,D 4.3 stoka A1 UV7 DN 200 : 1,5*0,9*1,53</t>
  </si>
  <si>
    <t>stoka A2 DN 200 : 61*0,9*(1,65+1,95)/2</t>
  </si>
  <si>
    <t>stoka B KP1-B DN 200 : 5*0,9*(1,81+1)/2</t>
  </si>
  <si>
    <t>UV1 : 1*0,9*1,8</t>
  </si>
  <si>
    <t>stoka B4 UV4 DN 200 : 1*0,9*1,5</t>
  </si>
  <si>
    <t>UV5 : 1,2*0,9*1,6</t>
  </si>
  <si>
    <t>D 1.1,D 4.6 stoka A DN 400 š1-š2 : 38,12*1,1*(3,86+3,07)/2</t>
  </si>
  <si>
    <t xml:space="preserve"> stoka A DN 400 š3-š4 : 7,93*1,1*2,16</t>
  </si>
  <si>
    <t xml:space="preserve"> stoka A DN 400 š4-š5 : 8,95*1,1*2,16</t>
  </si>
  <si>
    <t xml:space="preserve"> stoka A DN 400 š5-š6 : 43,11*1,1*(2,15+1,77)/2</t>
  </si>
  <si>
    <t xml:space="preserve"> stoka A DN 400 š6-š7 : 25,84*1,1*(1,77+1,96)/2</t>
  </si>
  <si>
    <t xml:space="preserve"> stoka A DN 250 š7-š8 : 23,81*0,95*(1,77+1,96)/2</t>
  </si>
  <si>
    <t xml:space="preserve"> stoka A DN 250 š8-š9 : 18,59*0,95*(2+1,96)/2</t>
  </si>
  <si>
    <t xml:space="preserve"> stoka A DN 250 š9-š10 : 46,99*0,95*(2+3,33)/2</t>
  </si>
  <si>
    <t xml:space="preserve"> stoka A DN 250 š10-š11 : 41,26*0,95*(3,33+2,74)/2</t>
  </si>
  <si>
    <t xml:space="preserve"> stoka A DN 250 š11-š12 : 26,82*0,95*(2,74+2,06)/2</t>
  </si>
  <si>
    <t xml:space="preserve"> stoka A DN 250 š8-š15 : 32,3*0,95*(1,97+1,56)/2</t>
  </si>
  <si>
    <t xml:space="preserve"> stoka A DN 250 š9-š16 : 32,20*0,95*(2+1,9)/2</t>
  </si>
  <si>
    <t>D 1.1,D 4.7 stoka B DN 300 š3-17 : 31,92*1*(2,17+1,94)/2</t>
  </si>
  <si>
    <t>stoka B DN 300 š17-18 : 30,19*1*(1,94+1,84)/2</t>
  </si>
  <si>
    <t>stoka B DN 300 š18-19 : 25,59*1*(1,84+1,8)/2</t>
  </si>
  <si>
    <t>stoka B DN 300 š19-20 : 17,3*1*(1,8+1,95)/2</t>
  </si>
  <si>
    <t>stoka B DN 300 š20-21 : 26,2*1*(1,95+1,96)/2</t>
  </si>
  <si>
    <t>stoka B DN 250 š21-22 : 32,6*0,95*(1,96+1,96)/2</t>
  </si>
  <si>
    <t>stoka B DN 250 š19-24 : 34,5*0,95*(1,8+1,46)/2</t>
  </si>
  <si>
    <t>stoka B DN 250 š20-25 : 26,9*0,95*(1,95+1,56)/2</t>
  </si>
  <si>
    <t>stoka B DN 250 š21-26 : 49,2*0,95*(1,96+1,56)/2</t>
  </si>
  <si>
    <t>D 1.1,D 4.3 stoka A KP1-A DN 150 : 6*0,85*(2,16+1)/2</t>
  </si>
  <si>
    <t>KP2-A DN 150 : 2,8*0,85*(2,16+1)/2</t>
  </si>
  <si>
    <t>KP3-A DN 150 : 1,8*0,85*(2,1+1)/2</t>
  </si>
  <si>
    <t>KP4-A DN 150 : 1,8*0,85*(1,95+1)/2</t>
  </si>
  <si>
    <t>KP5-A DN 150 : 10*0,85*(1,93+1)/2</t>
  </si>
  <si>
    <t>KP7-A DN 150 : 10*0,85*(2,22+1)/2</t>
  </si>
  <si>
    <t>KP8-A DN 150 : 10*0,85*(2,39+1)/2</t>
  </si>
  <si>
    <t>KP9 A DN 150 : 4*0,85*(3,33+1)/2</t>
  </si>
  <si>
    <t>KP10 A DN 150 : 2,2*0,85*(3,33+1)/2</t>
  </si>
  <si>
    <t>KP11 A DN 150 : 2,2*0,85*(3,32+1)/2</t>
  </si>
  <si>
    <t>KP12 A DN 150 : 2,2*0,85*(2,99+1)/2</t>
  </si>
  <si>
    <t>KP13 A DN 150 : 1,8*0,85*(2,84+1)/2</t>
  </si>
  <si>
    <t>KP14 A DN 150 : 2,2*0,85*(2,74+1)/2</t>
  </si>
  <si>
    <t>KP15 A DN 150 : 2,2*0,85*(2,06+1)/2</t>
  </si>
  <si>
    <t>D 1.1,D 4.3 stoka A3 KP1-A2 DN 150 : 3*0,85*(1,96+1)/2</t>
  </si>
  <si>
    <t xml:space="preserve"> KP2-A3 DN 150 : 1,5*0,85*(1,96+1)/2</t>
  </si>
  <si>
    <t xml:space="preserve"> KP3-A3 DN 150 : 1,5*0,85*(1,56+1)/2</t>
  </si>
  <si>
    <t xml:space="preserve"> KP4-A3 DN 150 : 1,5*0,85*(1,56+1)/2</t>
  </si>
  <si>
    <t>D 1.1,D 4.3 stoka A4 KP1-A2 DN 150 : 1,6*0,85*(2,18+1)/2</t>
  </si>
  <si>
    <t xml:space="preserve"> KP2-A4 DN 150 : 1,5*0,85*(2,16+1)/2</t>
  </si>
  <si>
    <t xml:space="preserve">  D 1.1,D 4.6 š1 : 3,86</t>
  </si>
  <si>
    <t xml:space="preserve">  š2 : 3,07</t>
  </si>
  <si>
    <t xml:space="preserve">  š3 : 2,16</t>
  </si>
  <si>
    <t xml:space="preserve">  š4 : 2,16</t>
  </si>
  <si>
    <t xml:space="preserve">  š5 : 2,15</t>
  </si>
  <si>
    <t xml:space="preserve">  š6 : 1,77</t>
  </si>
  <si>
    <t xml:space="preserve">  š8 : 1,97</t>
  </si>
  <si>
    <t xml:space="preserve">  š9 : 2</t>
  </si>
  <si>
    <t xml:space="preserve">  š10 : 3,33</t>
  </si>
  <si>
    <t xml:space="preserve">  š11 : 2,74</t>
  </si>
  <si>
    <t xml:space="preserve">  š12 : 2,06</t>
  </si>
  <si>
    <t xml:space="preserve">  š15 : 1,56</t>
  </si>
  <si>
    <t xml:space="preserve">  š16 : 1,9</t>
  </si>
  <si>
    <t xml:space="preserve">  D 4.7 š17 : 1,94</t>
  </si>
  <si>
    <t xml:space="preserve">  š19 : 1,8</t>
  </si>
  <si>
    <t xml:space="preserve">  š20 : 1,95</t>
  </si>
  <si>
    <t xml:space="preserve">  š21 : 1,96</t>
  </si>
  <si>
    <t xml:space="preserve">  š22 : 1,96</t>
  </si>
  <si>
    <t xml:space="preserve">  š24 : 1,46</t>
  </si>
  <si>
    <t xml:space="preserve">  š25 : 1,56</t>
  </si>
  <si>
    <t xml:space="preserve">  š26 : 1,56</t>
  </si>
  <si>
    <t xml:space="preserve">  š36 : 2,62</t>
  </si>
  <si>
    <t xml:space="preserve">  š37 : 3,50</t>
  </si>
  <si>
    <t xml:space="preserve">  š38 : 3,30</t>
  </si>
  <si>
    <t>54,34*1,65*1,65</t>
  </si>
  <si>
    <t xml:space="preserve"> stoka A DN 400 š5-š6 : 43,11*2*(2,15+1,77)/2</t>
  </si>
  <si>
    <t xml:space="preserve"> stoka A DN 400 š6-š7 : 25,84*2*(1,77+1,96)/2</t>
  </si>
  <si>
    <t xml:space="preserve"> stoka A DN 250 š7-š8 : 23,81*2*(1,77+1,96)/2</t>
  </si>
  <si>
    <t xml:space="preserve"> stoka A DN 250 š8-š9 : 18,59*2*(2+1,96)/2</t>
  </si>
  <si>
    <t xml:space="preserve"> stoka A DN 250 š8-š15 : 32,3*2*(1,97+1,56)/2</t>
  </si>
  <si>
    <t xml:space="preserve"> stoka A DN 250 š9-š16 : 32,20*2*(2+1,9)/2</t>
  </si>
  <si>
    <t>D 1.1,D 4.7 stoka B DN 300 š3-17 : 31,92*2*(2,17+1,94)/2</t>
  </si>
  <si>
    <t>stoka B DN 300 š17-18 : 30,19*2*(1,94+1,84)/2</t>
  </si>
  <si>
    <t>stoka B DN 300 š18-19 : 25,59*2*(1,84+1,8)/2</t>
  </si>
  <si>
    <t>stoka B DN 300 š19-20 : 17,3*2*(1,8+1,95)/2</t>
  </si>
  <si>
    <t>stoka B DN 300 š20-21 : 26,2*2*(1,95+1,96)/2</t>
  </si>
  <si>
    <t>stoka B DN 250 š21-22 : 32,6*2*(1,96+1,96)/2</t>
  </si>
  <si>
    <t>stoka B DN 250 š19-24 : 34,5*2*(1,8+1,46)/2</t>
  </si>
  <si>
    <t>stoka B DN 250 š20-25 : 26,9*2*(1,95+1,56)/2</t>
  </si>
  <si>
    <t>stoka B DN 250 š21-26 : 49,2*2*(1,96+1,56)/2</t>
  </si>
  <si>
    <t>D 1.1,D 4.3 stoka A KP1-A DN 150 : 6*2*(2,16+1)/2</t>
  </si>
  <si>
    <t>KP2-A DN 150 : 2,8*2*(2,16+1)/2</t>
  </si>
  <si>
    <t>KP3-A DN 150 : 1,8*2*(2,1+1)/2</t>
  </si>
  <si>
    <t>KP4-A DN 150 : 1,8*2*(1,95+1)/2</t>
  </si>
  <si>
    <t>KP5-A DN 150 : 10*2*(1,93+1)/2</t>
  </si>
  <si>
    <t>KP7-A DN 150 : 10*2*(2,22+1)/2</t>
  </si>
  <si>
    <t>KP8-A DN 150 : 10*2*(2,39+1)/2</t>
  </si>
  <si>
    <t>KP10 A DN 150 : 2,2*2*(3,33+1)/2</t>
  </si>
  <si>
    <t>KP11 A DN 150 : 2,2*2*(3,32+1)/2</t>
  </si>
  <si>
    <t>KP12 A DN 150 : 2,2*2*(2,99+1)/2</t>
  </si>
  <si>
    <t>KP13 A DN 150 : 1,8*2*(2,84+1)/2</t>
  </si>
  <si>
    <t>KP14 A DN 150 : 2,2*2*(2,74+1)/2</t>
  </si>
  <si>
    <t>KP15 A DN 150 : 2,2*2*(2,06+1)/2</t>
  </si>
  <si>
    <t>D 1.1,D 4.3 stoka A3 KP1-A2 DN 150 : 3*2*(1,96+1)/2</t>
  </si>
  <si>
    <t xml:space="preserve"> KP2-A3 DN 150 : 1,5*2*(1,96+1)/2</t>
  </si>
  <si>
    <t xml:space="preserve"> KP3-A3 DN 150 : 1,5*2*(1,56+1)/2</t>
  </si>
  <si>
    <t xml:space="preserve"> KP4-A3 DN 150 : 1,5*2*(1,56+1)/2</t>
  </si>
  <si>
    <t>D 1.1,D 4.3 stoka A4 KP1-A2 DN 150 : 1,6*2*(2,18+1)/2</t>
  </si>
  <si>
    <t xml:space="preserve"> KP2-A4 DN 150 : 1,5*2*(2,16+1)/2</t>
  </si>
  <si>
    <t xml:space="preserve"> KP3-A4 DN 150 : 1,5*2*(1,9+1)/2</t>
  </si>
  <si>
    <t xml:space="preserve"> KP4-A4 DN 150 : 1,5*2*(1,9+1)/2</t>
  </si>
  <si>
    <t>D 1.1,D 4.3 stoka B  KP2-B DN 150 : 6*2*(1,73+1)/2</t>
  </si>
  <si>
    <t xml:space="preserve"> KP3-B DN 150 : 6*2*(1,83+1)/2</t>
  </si>
  <si>
    <t xml:space="preserve"> KP4 B DN 150 : 12*2*(1,85+1)/2</t>
  </si>
  <si>
    <t xml:space="preserve"> KP8-B DN 150 : 3*2*(1,96+1)/2</t>
  </si>
  <si>
    <t>UV 2 DN 150 : 1,6*2*(1,96+1,5)/2</t>
  </si>
  <si>
    <t>UV 3 DN 150 : 2*2*(2,16+1,5)/2</t>
  </si>
  <si>
    <t>D 1.1,D 4.3 stoka B2  KP1-B2 DN 150 : 2*2*(1,69+1)/2</t>
  </si>
  <si>
    <t>KP2-B2 DN 150 : 2,5*2*(1,56+1)/2</t>
  </si>
  <si>
    <t>KP3-B2 DN 150 : 2*2*(1,46+1)/2</t>
  </si>
  <si>
    <t>D 1.1,D 4.3 stoka B3  KP1-B3 DN 150 : 3*2*(1,7+1)/2</t>
  </si>
  <si>
    <t>D 1.1,D 4.3 stoka B4  KP1-B4 DN 150 : 1,2*2*(1,96+1)/2</t>
  </si>
  <si>
    <t>KP2-B4 DN 150 : 1,2*2*(1,65+1)/2</t>
  </si>
  <si>
    <t>KP3-B4 DN 150 : 1*2*(1,36+1)/2</t>
  </si>
  <si>
    <t>D 1.1,D 4.3 stoka A KP6-A DN 200 : 10*2*(1,99+1)/2</t>
  </si>
  <si>
    <t>UV13 : 4*2*1,79</t>
  </si>
  <si>
    <t>UV12 : 2,6*2*1,79</t>
  </si>
  <si>
    <t>UV11 : 2,8*2*1,98</t>
  </si>
  <si>
    <t>UV10 : 1*2*1,98</t>
  </si>
  <si>
    <t>UV9 : 2,1*2*2,3</t>
  </si>
  <si>
    <t>D 1.1,D 4.3 stoka A1 UV7 DN 200 : 1,5*2*1,53</t>
  </si>
  <si>
    <t>stoka A2 DN 200 : 61*2*(1,65+1,95)/2</t>
  </si>
  <si>
    <t>stoka B KP1-B DN 200 : 5*2*(1,81+1)/2</t>
  </si>
  <si>
    <t>UV1 : 1*2*1,8</t>
  </si>
  <si>
    <t>stoka B4 UV4 DN 200 : 1*2*1,5</t>
  </si>
  <si>
    <t>UV5 : 1,2*2*1,6</t>
  </si>
  <si>
    <t>D 1.1,D 4.6 stoka A DN 400 š1-š2 : 38,12*2*(3,86+3,07)/2</t>
  </si>
  <si>
    <t xml:space="preserve"> stoka A DN 400 š3-š4 : 7,93*2*2,16</t>
  </si>
  <si>
    <t xml:space="preserve"> stoka A DN 400 š4-š5 : 8,95*2*2,16</t>
  </si>
  <si>
    <t xml:space="preserve"> stoka A DN 250 š9-š10 : 46,99*2*(2+3,33)/2</t>
  </si>
  <si>
    <t xml:space="preserve"> stoka A DN 250 š10-š11 : 41,26*2*(3,33+2,74)/2</t>
  </si>
  <si>
    <t xml:space="preserve"> stoka A DN 250 š11-š12 : 26,82*2*(2,74+2,06)/2</t>
  </si>
  <si>
    <t>KP9 A DN 150 : 4*2*(3,33+1)/2</t>
  </si>
  <si>
    <t>UV6 : 1,3*2*2,63</t>
  </si>
  <si>
    <t xml:space="preserve">  š7 : 1,96</t>
  </si>
  <si>
    <t>56,3*(1,65+1,65)*2</t>
  </si>
  <si>
    <t>UV9 : 2,1*0,95*2,3</t>
  </si>
  <si>
    <t>UV6 : 1,3*0,95*2,63</t>
  </si>
  <si>
    <t>56,3*1,65*1,65</t>
  </si>
  <si>
    <t>D.1.1.D4.10 retence : 19,2*7,2*1,56*0,16</t>
  </si>
  <si>
    <t>D 1.1,D 4.6 stoka A DN 400 š1-š2 vytěženým výkopem : 38,12*1,1*2,645</t>
  </si>
  <si>
    <t>D 1.1,D 4.6 š1 zásyp šachet zeminou vytěženou : 3,86*1,65*1,65</t>
  </si>
  <si>
    <t>-3,86*0,62*0,62*3,14</t>
  </si>
  <si>
    <t>D.1.1.D4.10 retence : 19,2*7,2*0,735</t>
  </si>
  <si>
    <t>D.1.1.D4.10 retence : 417,4848</t>
  </si>
  <si>
    <t>rýhy : 1620,33241</t>
  </si>
  <si>
    <t>šachty : 147,94065</t>
  </si>
  <si>
    <t>odpočet zemina do zásypů : -218,36631</t>
  </si>
  <si>
    <t>násyp retence : -101,6064</t>
  </si>
  <si>
    <t>podsyp : -95,80338+24,6276</t>
  </si>
  <si>
    <t>desky : -11,4345+2,45025</t>
  </si>
  <si>
    <t>podkl.desky : -1,089</t>
  </si>
  <si>
    <t>1784,53612*15</t>
  </si>
  <si>
    <t>M3</t>
  </si>
  <si>
    <t>171206111R00</t>
  </si>
  <si>
    <t>Uložení zemin do násypů předeps. tvarů s urovnáním</t>
  </si>
  <si>
    <t>výkopy rýh : 1620,33241</t>
  </si>
  <si>
    <t>odpočet podsyp : -95,80338</t>
  </si>
  <si>
    <t xml:space="preserve">  D 1.1,D 4.6 stoka A DN 400 š1-š2 odpočet obsyp : 38,12*1,1</t>
  </si>
  <si>
    <t xml:space="preserve">   stoka A DN 400 š3-š4 : 7,93*1,1</t>
  </si>
  <si>
    <t xml:space="preserve">   stoka A DN 400 š4-š5 : 8,95*1,1</t>
  </si>
  <si>
    <t xml:space="preserve">   stoka A DN 400 š5-š6 : 43,11*1,1</t>
  </si>
  <si>
    <t xml:space="preserve">   stoka A DN 400 š6-š7 : 25,84*1,1</t>
  </si>
  <si>
    <t>-136,345*0,7</t>
  </si>
  <si>
    <t xml:space="preserve">   stoka A DN 250 š7-š8 : 23,81*0,95</t>
  </si>
  <si>
    <t xml:space="preserve">   stoka A DN 250 š8-š9 : 18,59*0,95</t>
  </si>
  <si>
    <t xml:space="preserve">   stoka A DN 250 š9-š10 : 46,99*0,95</t>
  </si>
  <si>
    <t xml:space="preserve">   stoka A DN 250 š10-š11 : 41,26*0,95</t>
  </si>
  <si>
    <t xml:space="preserve">   stoka A DN 250 š11-š12 : 26,82*0,95</t>
  </si>
  <si>
    <t xml:space="preserve">   stoka A DN 250 š8-š15 : 32,3*0,95</t>
  </si>
  <si>
    <t xml:space="preserve">   stoka A DN 250 š9-š16 : 32,20*0,95</t>
  </si>
  <si>
    <t>-210,8715*0,55</t>
  </si>
  <si>
    <t xml:space="preserve">  D 1.1,D 4.7 stoka B DN 300 š3-17 : 31,92*1</t>
  </si>
  <si>
    <t xml:space="preserve">  stoka B DN 300 š17-18 : 30,19*1</t>
  </si>
  <si>
    <t xml:space="preserve">  stoka B DN 300 š18-19 : 25,59*1</t>
  </si>
  <si>
    <t xml:space="preserve">  stoka B DN 300 š19-20 : 17,3*1</t>
  </si>
  <si>
    <t xml:space="preserve">  stoka B DN 300 š20-21 : 26,2*1</t>
  </si>
  <si>
    <t>-131,2*0,6</t>
  </si>
  <si>
    <t xml:space="preserve">  stoka B DN 250 š21-22 : 32,6*0,95</t>
  </si>
  <si>
    <t xml:space="preserve">  stoka B DN 250 š19-24 : 34,5*0,95</t>
  </si>
  <si>
    <t xml:space="preserve">  stoka B DN 250 š20-25 : 26,9*0,95</t>
  </si>
  <si>
    <t xml:space="preserve">  stoka B DN 250 š21-26 : 49,2*0,95</t>
  </si>
  <si>
    <t>-136,04*0,55</t>
  </si>
  <si>
    <t xml:space="preserve">  KP2-A DN 150 : 2,8*0,85</t>
  </si>
  <si>
    <t xml:space="preserve">  KP3-A DN 150 : 1,8*0,85</t>
  </si>
  <si>
    <t xml:space="preserve">  KP4-A DN 150 : 1,8*0,85</t>
  </si>
  <si>
    <t xml:space="preserve">  KP5-A DN 150 : 10*0,85</t>
  </si>
  <si>
    <t xml:space="preserve">  KP7-A DN 150 : 10*0,85</t>
  </si>
  <si>
    <t xml:space="preserve">  KP8-A DN 150 : 10*0,85</t>
  </si>
  <si>
    <t xml:space="preserve">  KP9 A DN 150 : 4*0,85</t>
  </si>
  <si>
    <t xml:space="preserve">  KP10 A DN 150 : 2,2*0,85</t>
  </si>
  <si>
    <t xml:space="preserve">  KP11 A DN 150 : 2,2*0,85</t>
  </si>
  <si>
    <t xml:space="preserve">  KP12 A DN 150 : 2,2*0,85</t>
  </si>
  <si>
    <t xml:space="preserve">  KP13 A DN 150 : 1,8*0,85</t>
  </si>
  <si>
    <t xml:space="preserve">  KP14 A DN 150 : 2,2*0,85</t>
  </si>
  <si>
    <t xml:space="preserve">  KP15 A DN 150 : 2,2*0,85</t>
  </si>
  <si>
    <t xml:space="preserve">  D 1.1,D 4.3 stoka A3 KP1-A2 DN 150 : 3*0,85</t>
  </si>
  <si>
    <t xml:space="preserve">   KP2-A3 DN 150 : 1,5*0,85</t>
  </si>
  <si>
    <t xml:space="preserve">   KP3-A3 DN 150 : 1,5*0,85</t>
  </si>
  <si>
    <t xml:space="preserve">   KP4-A3 DN 150 : 1,5*0,85</t>
  </si>
  <si>
    <t xml:space="preserve">  D 1.1,D 4.3 stoka A4 KP1-A2 DN 150 : 1,6*0,85</t>
  </si>
  <si>
    <t xml:space="preserve">   KP2-A4 DN 150 : 1,5*0,85</t>
  </si>
  <si>
    <t xml:space="preserve">   KP3-A4 DN 150 : 1,5*0,85</t>
  </si>
  <si>
    <t xml:space="preserve">   KP4-A4 DN 150 : 1,5*0,85</t>
  </si>
  <si>
    <t xml:space="preserve">  D 1.1,D 4.3 stoka B  KP2-B DN 150 : 6*0,85</t>
  </si>
  <si>
    <t xml:space="preserve">   KP3-B DN 150 : 6*0,85</t>
  </si>
  <si>
    <t xml:space="preserve">   KP4 B DN 150 : 12*0,85</t>
  </si>
  <si>
    <t xml:space="preserve">   KP8-B DN 150 : 3*0,85</t>
  </si>
  <si>
    <t xml:space="preserve">  UV 2 DN 150 : 1,6*0,85</t>
  </si>
  <si>
    <t xml:space="preserve">  UV 3 DN 150 : 2*0,85</t>
  </si>
  <si>
    <t xml:space="preserve">  D 1.1,D 4.3 stoka B2  KP1-B2 DN 150 : 2*0,85</t>
  </si>
  <si>
    <t xml:space="preserve">  KP2-B2 DN 150 : 2,5*0,85</t>
  </si>
  <si>
    <t xml:space="preserve">  KP3-B2 DN 150 : 2*0,85</t>
  </si>
  <si>
    <t xml:space="preserve">  D 1.1,D 4.3 stoka B3  KP1-B3 DN 150 : 3*0,85</t>
  </si>
  <si>
    <t xml:space="preserve">  D 1.1,D 4.3 stoka B4  KP1-B4 DN 150 : 1,2*0,85</t>
  </si>
  <si>
    <t xml:space="preserve">  KP2-B4 DN 150 : 1,2*0,85</t>
  </si>
  <si>
    <t xml:space="preserve">  KP3-B4 DN 150 : 1*0,85</t>
  </si>
  <si>
    <t>-93,755*0,45</t>
  </si>
  <si>
    <t xml:space="preserve">  D 1.1,D 4.3 stoka A KP6-A DN 200 : 10*0,9</t>
  </si>
  <si>
    <t xml:space="preserve">  UV13 : 4*0,9</t>
  </si>
  <si>
    <t xml:space="preserve">  UV12 : 2,6*0,9</t>
  </si>
  <si>
    <t xml:space="preserve">  UV11 : 2,8*0,9</t>
  </si>
  <si>
    <t xml:space="preserve">  UV10 : 1*0,9</t>
  </si>
  <si>
    <t xml:space="preserve">  UV9 : 2,1*0,9</t>
  </si>
  <si>
    <t xml:space="preserve">  UV6 : 1,3*0,9</t>
  </si>
  <si>
    <t xml:space="preserve">  D 1.1,D 4.3 stoka A1 UV7 DN 200 : 1,5*0,9</t>
  </si>
  <si>
    <t xml:space="preserve">  stoka A2 DN 200 : 61*0,9</t>
  </si>
  <si>
    <t xml:space="preserve">  stoka B KP1-B DN 200 : 5*0,9</t>
  </si>
  <si>
    <t xml:space="preserve">  UV1 : 1*0,9</t>
  </si>
  <si>
    <t xml:space="preserve">  stoka B4 UV4 DN 200 : 1*0,9</t>
  </si>
  <si>
    <t xml:space="preserve">  UV5 : 1,2*0,9</t>
  </si>
  <si>
    <t>-85,05*0,5</t>
  </si>
  <si>
    <t>výkopy šachet : (80,40-27,49725)-(-12,19086-17,04)*1,65*1,65</t>
  </si>
  <si>
    <t>odpočet desky : -1,65*1,65*0,15*22</t>
  </si>
  <si>
    <t>odpočet šachty : -(80,4+10,01)*0,62*0,62*3,14</t>
  </si>
  <si>
    <t xml:space="preserve">  D 1.1,D 4.6 stoka A DN 400 š1-š2 : 38,12*1,1</t>
  </si>
  <si>
    <t>136,345*0,7</t>
  </si>
  <si>
    <t>-(38,12+7,93+8,95+43,11+25,84)*0,2*0,2*3,14</t>
  </si>
  <si>
    <t>316,3215*0,55</t>
  </si>
  <si>
    <t>-(23,81+18,59+46,99+41,26+26,82+32,3+32,2)*0,125*0,125*3,14</t>
  </si>
  <si>
    <t>131,2*0,6</t>
  </si>
  <si>
    <t>-(31,92+30,19+25,59+17,3+26,2)*0,15*0,15*3,14</t>
  </si>
  <si>
    <t>136,04*0,55</t>
  </si>
  <si>
    <t>-(32,6+34,5+26,9+49,02)*0,125*0,125*3,14</t>
  </si>
  <si>
    <t xml:space="preserve">  D 1.1,D 4.3 stoka A KP1-A DN 150 : 6*0,85</t>
  </si>
  <si>
    <t>98,855*0,45</t>
  </si>
  <si>
    <t>-(6+2,8+1,8*2+10*3+4+2,2*3+1,8+2,2*2+6,5*2)*0,075*0,075*3,14</t>
  </si>
  <si>
    <t>-(3*2+1,5*6+1,6+6*2+12+3+1,6+2)*0,075*0,075*3,14</t>
  </si>
  <si>
    <t>-(2+2,5+2+3+1,2*2+1)*0,075*0,075*3,14</t>
  </si>
  <si>
    <t>85,05*0,5</t>
  </si>
  <si>
    <t>-(10+4+2,6+2,8+1+2,1+1,3+1,5+61+5+1+1+1,2)*0,1*0,1*3,14</t>
  </si>
  <si>
    <t>výkopy rýh : 1620,33241*1,834</t>
  </si>
  <si>
    <t>odpočet podsyp : -95,80338*1,834</t>
  </si>
  <si>
    <t>-136,345*0,7*1,834</t>
  </si>
  <si>
    <t>-210,8715*0,55*1,834</t>
  </si>
  <si>
    <t>-131,2*0,6*1,834</t>
  </si>
  <si>
    <t>-136,04*0,55*1,834</t>
  </si>
  <si>
    <t>-93,755*0,45*1,834</t>
  </si>
  <si>
    <t>-85,05*0,5*1,834</t>
  </si>
  <si>
    <t>výkopy šachet : ((80,40-27,49725)-(-12,19086-17,04)*1,65*1,65)*1,834</t>
  </si>
  <si>
    <t>odpočet desky : -1,65*1,65*0,15*22*1,834</t>
  </si>
  <si>
    <t>odpočet šachty : -(80,4+10,01)*0,62*0,62*3,14*1,834</t>
  </si>
  <si>
    <t>273361921RT8</t>
  </si>
  <si>
    <t>Výztuž základových desek ze svařovaných sítí průměr drátu 8 mm, velikost oka 100/100 mm</t>
  </si>
  <si>
    <t>rovných nebo s náběhy nebo hřibových nebo upnutých do žeber včetně výztuže těchto žeber,</t>
  </si>
  <si>
    <t>D.1.1.D4.10 retence : 1,65*1,65*0,00799*2</t>
  </si>
  <si>
    <t>798,36150*0,12</t>
  </si>
  <si>
    <t xml:space="preserve">  D 1.1,D 4.6 š1 : 1</t>
  </si>
  <si>
    <t xml:space="preserve">  š2 : 1</t>
  </si>
  <si>
    <t xml:space="preserve">  š3 : 1</t>
  </si>
  <si>
    <t xml:space="preserve">  š4 : 1</t>
  </si>
  <si>
    <t xml:space="preserve">  š5 : 1</t>
  </si>
  <si>
    <t xml:space="preserve">  š6 : 1</t>
  </si>
  <si>
    <t xml:space="preserve">  š8 : 1</t>
  </si>
  <si>
    <t xml:space="preserve">  š9 : 1</t>
  </si>
  <si>
    <t xml:space="preserve">  š10 : 1</t>
  </si>
  <si>
    <t xml:space="preserve">  š11 : 1</t>
  </si>
  <si>
    <t xml:space="preserve">  š12 : 1</t>
  </si>
  <si>
    <t xml:space="preserve">  š15 : 1</t>
  </si>
  <si>
    <t xml:space="preserve">  š16 : 1</t>
  </si>
  <si>
    <t xml:space="preserve">  D 4.7 š17 : 1</t>
  </si>
  <si>
    <t xml:space="preserve">  š19 : 1</t>
  </si>
  <si>
    <t xml:space="preserve">  š20 : 1</t>
  </si>
  <si>
    <t xml:space="preserve">  š21 : 1</t>
  </si>
  <si>
    <t xml:space="preserve">  š22 : 1</t>
  </si>
  <si>
    <t xml:space="preserve">  š24 : 1</t>
  </si>
  <si>
    <t xml:space="preserve">  š25 : 1</t>
  </si>
  <si>
    <t xml:space="preserve">  š26 : 1</t>
  </si>
  <si>
    <t xml:space="preserve">  š36 : 1</t>
  </si>
  <si>
    <t>1,65*1,65*0,15*22</t>
  </si>
  <si>
    <t>452311151RT1</t>
  </si>
  <si>
    <t>Podkladní a zajišťovací konstrukce z betonu desky pod potrubí, stoky a drobné objekty , z betonu prostého třídy C 20/25</t>
  </si>
  <si>
    <t>D.1.1.D4.10 retence šachty : 1,65*1,65*0,2*2</t>
  </si>
  <si>
    <t>871313121R00</t>
  </si>
  <si>
    <t>Montáž potrubí z trub z plastů těsněných gumovým kroužkem  DN 150 mm</t>
  </si>
  <si>
    <t>D 1.1,D 4.3 stoka A KP1-A DN 150 : 6</t>
  </si>
  <si>
    <t>KP2-A DN 150 : 2,8</t>
  </si>
  <si>
    <t>KP3-A DN 150 : 1,8</t>
  </si>
  <si>
    <t>KP4-A DN 150 : 1,8</t>
  </si>
  <si>
    <t>KP5-A DN 150 : 10</t>
  </si>
  <si>
    <t>KP7-A DN 150 : 10</t>
  </si>
  <si>
    <t>KP8-A DN 150 : 10</t>
  </si>
  <si>
    <t>KP9 A DN 150 : 4</t>
  </si>
  <si>
    <t>KP10 A DN 150 : 2,2</t>
  </si>
  <si>
    <t>KP11 A DN 150 : 2,2</t>
  </si>
  <si>
    <t>KP12 A DN 150 : 2,2</t>
  </si>
  <si>
    <t>KP13 A DN 150 : 1,8</t>
  </si>
  <si>
    <t>KP14 A DN 150 : 2,2</t>
  </si>
  <si>
    <t>KP15 A DN 150 : 2,2</t>
  </si>
  <si>
    <t>D 1.1,D 4.3 stoka A3 KP1-A2 DN 150 : 3</t>
  </si>
  <si>
    <t xml:space="preserve"> KP2-A3 DN 150 : 1,5</t>
  </si>
  <si>
    <t xml:space="preserve"> KP3-A3 DN 150 : 1,5</t>
  </si>
  <si>
    <t xml:space="preserve"> KP4-A3 DN 150 : 1,5</t>
  </si>
  <si>
    <t>D 1.1,D 4.3 stoka A4 KP1-A2 DN 150 : 1,6</t>
  </si>
  <si>
    <t xml:space="preserve"> KP2-A4 DN 150 : 1,5</t>
  </si>
  <si>
    <t xml:space="preserve"> KP3-A4 DN 150 : 1,5</t>
  </si>
  <si>
    <t xml:space="preserve"> KP4-A4 DN 150 : 1,5</t>
  </si>
  <si>
    <t>D 1.1,D 4.3 stoka B  KP2-B DN 150 : 6</t>
  </si>
  <si>
    <t xml:space="preserve"> KP3-B DN 150 : 6</t>
  </si>
  <si>
    <t xml:space="preserve"> KP4 B DN 150 : 12</t>
  </si>
  <si>
    <t xml:space="preserve"> KP8-B DN 150 : 3</t>
  </si>
  <si>
    <t>UV 2 DN 150 : 1,6</t>
  </si>
  <si>
    <t>UV 3 DN 150 : 2</t>
  </si>
  <si>
    <t>D 1.1,D 4.3 stoka B2  KP1-B2 DN 150 : 2</t>
  </si>
  <si>
    <t>KP2-B2 DN 150 : 2,5</t>
  </si>
  <si>
    <t>KP3-B2 DN 150 : 2</t>
  </si>
  <si>
    <t>D 1.1,D 4.3 stoka B3  KP1-B3 DN 150 : 3</t>
  </si>
  <si>
    <t>D 1.1,D 4.3 stoka B4  KP1-B4 DN 150 : 1,2</t>
  </si>
  <si>
    <t>KP2-B4 DN 150 : 1,2</t>
  </si>
  <si>
    <t>KP3-B4 DN 150 : 1</t>
  </si>
  <si>
    <t>D 1.1,D 4.3 stoka A KP1-A DN 150 svislé : 1,5</t>
  </si>
  <si>
    <t>KP2-A DN 150 : 1,5</t>
  </si>
  <si>
    <t>KP3-A DN 150 : 1,5</t>
  </si>
  <si>
    <t>KP4-A DN 150 : 1,5</t>
  </si>
  <si>
    <t>KP5-A DN 150 : 1,5</t>
  </si>
  <si>
    <t>KP6-A DN 150 : 1,5</t>
  </si>
  <si>
    <t>KP7-A DN 150 : 1,5</t>
  </si>
  <si>
    <t>KP8-A DN 150 : 1,5</t>
  </si>
  <si>
    <t>KP9 A DN 150 : 1,5</t>
  </si>
  <si>
    <t>KP10 A DN 150 : 1,5</t>
  </si>
  <si>
    <t>KP11 A DN 150 : 1,5</t>
  </si>
  <si>
    <t>KP12 A DN 150 : 1,5</t>
  </si>
  <si>
    <t>KP13 A DN 150 : 1,5</t>
  </si>
  <si>
    <t>KP14 A DN 150 : 1,5</t>
  </si>
  <si>
    <t>KP15 A DN 150 : 1,5</t>
  </si>
  <si>
    <t>D 1.1,D 4.3 stoka A3 KP1-A2 DN 150 svislé : 1,5</t>
  </si>
  <si>
    <t>D 1.1,D 4.3 stoka A4 KP1-A2 DN 150 svislé : 1,5</t>
  </si>
  <si>
    <t>D 1.1,D 4.3 stoka B  KP1-B DN 150 svislé : 1,5</t>
  </si>
  <si>
    <t xml:space="preserve"> KP2-B DN 150 : 1,5</t>
  </si>
  <si>
    <t xml:space="preserve"> KP3-B DN 150 : 1,5</t>
  </si>
  <si>
    <t xml:space="preserve"> KP4 B DN 150 : 1,5</t>
  </si>
  <si>
    <t xml:space="preserve"> KP8-B DN 150 : 1,5</t>
  </si>
  <si>
    <t>D 1.1,D 4.3 stoka B2  KP1-B2 DN 150 svislé : 1,5</t>
  </si>
  <si>
    <t>KP2-B2 DN 150 : 1,5</t>
  </si>
  <si>
    <t>KP3-B2 DN 150 : 1,5</t>
  </si>
  <si>
    <t>D 1.1,D 4.3 stoka B3  KP1-B3 DN 150 svislé : 1,5</t>
  </si>
  <si>
    <t>D 1.1,D 4.3 stoka B4  KP1-B4 DN 150 svislé : 1,5</t>
  </si>
  <si>
    <t>KP2-B4 DN 150 : 1,5</t>
  </si>
  <si>
    <t>KP3-B4 DN 150 : 1,5</t>
  </si>
  <si>
    <t>871353121R00</t>
  </si>
  <si>
    <t>Montáž potrubí z trub z plastů těsněných gumovým kroužkem  DN 200 mm</t>
  </si>
  <si>
    <t>D 1.1,D 4.3 stoka A KP6-A DN 200 : 10</t>
  </si>
  <si>
    <t>UV13 : 4</t>
  </si>
  <si>
    <t>UV12 : 2,6</t>
  </si>
  <si>
    <t>UV11 : 2,8</t>
  </si>
  <si>
    <t>UV10 : 1</t>
  </si>
  <si>
    <t>UV9 : 2,1</t>
  </si>
  <si>
    <t>UV6 : 1,3</t>
  </si>
  <si>
    <t>D 1.1,D 4.3 stoka A1 UV7 DN 200 : 1,5</t>
  </si>
  <si>
    <t>stoka A2 DN 200 : 61</t>
  </si>
  <si>
    <t>stoka B KP1-B DN 200 : 5</t>
  </si>
  <si>
    <t>UV1 : 1</t>
  </si>
  <si>
    <t>stoka B4 UV4 DN 200 : 1</t>
  </si>
  <si>
    <t>UV5 : 1,2</t>
  </si>
  <si>
    <t>871373121R00</t>
  </si>
  <si>
    <t>Montáž potrubí z trub z plastů těsněných gumovým kroužkem  DN 300 mm</t>
  </si>
  <si>
    <t>D 1.1,D 4.3 stoka A DN 250 : 157,5</t>
  </si>
  <si>
    <t>stoka A3 š8 -15 DN 250 : 32,3</t>
  </si>
  <si>
    <t>stoka A4 š9 -16 DN 250 : 32,2</t>
  </si>
  <si>
    <t>stoka B DN 250 : 32,6</t>
  </si>
  <si>
    <t>stoka B2 š19-24 DN 250 : 34,5</t>
  </si>
  <si>
    <t>stoka B3 š20-25 DN 250 : 26,9</t>
  </si>
  <si>
    <t>stoka B4 š21-26 DN 250 : 49,2</t>
  </si>
  <si>
    <t>stoka B DN 300 : 131,2</t>
  </si>
  <si>
    <t>D 1.1,D 4.3 stoka A DN 400 : 129,1</t>
  </si>
  <si>
    <t>877313123R00</t>
  </si>
  <si>
    <t>Montáž tvarovek na potrubí z trub z plastů těsněných gumovým kroužkem jednoosých DN 150 mm</t>
  </si>
  <si>
    <t>D 1.1,D 4.3 stoka A KP1-A DN 150 koleno 45st : 3</t>
  </si>
  <si>
    <t>KP2-A DN 150 : 3</t>
  </si>
  <si>
    <t>KP3-A DN 150 : 3</t>
  </si>
  <si>
    <t>KP4-A DN 150 : 3</t>
  </si>
  <si>
    <t>KP5-A DN 150 : 3</t>
  </si>
  <si>
    <t>KP6-A DN 150 : 4</t>
  </si>
  <si>
    <t>KP7-A DN 150 : 4</t>
  </si>
  <si>
    <t>KP8-A DN 150 : 4</t>
  </si>
  <si>
    <t>KP9 A DN 150 : 2</t>
  </si>
  <si>
    <t>KP10 A DN 150 : 2</t>
  </si>
  <si>
    <t>KP11 A DN 150 : 3</t>
  </si>
  <si>
    <t>KP12 A DN 150 : 3</t>
  </si>
  <si>
    <t>KP13 A DN 150 : 3</t>
  </si>
  <si>
    <t>KP14 A DN 150 : 2</t>
  </si>
  <si>
    <t>KP15 A DN 150 : 2</t>
  </si>
  <si>
    <t>UV11 : 1</t>
  </si>
  <si>
    <t>UV12 : 1</t>
  </si>
  <si>
    <t>UV9 : 1</t>
  </si>
  <si>
    <t>D 1.1,D 4.3 stoka A3 KP1-A2 DN 150 : 2</t>
  </si>
  <si>
    <t xml:space="preserve"> KP2-A3 DN 150 : 2</t>
  </si>
  <si>
    <t xml:space="preserve"> KP3-A3 DN 150 : 2</t>
  </si>
  <si>
    <t xml:space="preserve"> KP4-A3 DN 150 : 2</t>
  </si>
  <si>
    <t>D 1.1,D 4.3 stoka A4 KP1-A2 DN 150 : 2</t>
  </si>
  <si>
    <t xml:space="preserve"> KP2-A4 DN 150 : 3</t>
  </si>
  <si>
    <t xml:space="preserve"> KP3-A4 DN 150 : 2</t>
  </si>
  <si>
    <t xml:space="preserve"> KP4-A4 DN 150 : 2</t>
  </si>
  <si>
    <t>D 1.1,D 4.3 stoka B  KP1-B DN 150 : 3</t>
  </si>
  <si>
    <t xml:space="preserve"> KP2-B DN 150 : 2</t>
  </si>
  <si>
    <t xml:space="preserve"> KP3-B DN 150 : 3</t>
  </si>
  <si>
    <t xml:space="preserve"> KP4 B DN 150 : 3</t>
  </si>
  <si>
    <t xml:space="preserve"> KP8-B DN 150 : 2</t>
  </si>
  <si>
    <t>UV 2 DN 150 : 1</t>
  </si>
  <si>
    <t>UV 3 DN 150 : 1</t>
  </si>
  <si>
    <t>D 1.1,D 4.3 stoka B2  KP1-B2 DN 150 : 3</t>
  </si>
  <si>
    <t>KP2-B2 DN 150 : 2</t>
  </si>
  <si>
    <t>D 1.1,D 4.3 stoka B3  KP1-B3 DN 150 : 2</t>
  </si>
  <si>
    <t>D 1.1,D 4.3 stoka B4  KP1-B4 DN 150 : 2</t>
  </si>
  <si>
    <t>KP2-B4 DN 150 : 2</t>
  </si>
  <si>
    <t>KP3-B4 DN 150 : 2</t>
  </si>
  <si>
    <t>892581111R00</t>
  </si>
  <si>
    <t>Zkoušky těsnosti kanalizačního potrubí zkouška těsnosti kanalizačního potrubí vodou_x000D_
 do DN 300 mm</t>
  </si>
  <si>
    <t>D.1.1. : 168,8+94,5+496,4</t>
  </si>
  <si>
    <t>892583111R00</t>
  </si>
  <si>
    <t>Zkoušky těsnosti kanalizačního potrubí zabezpečení konců kanalizačního potrubí při tlakových zkouškách vodou_x000D_
 do DN 300 mm</t>
  </si>
  <si>
    <t>2861421009R</t>
  </si>
  <si>
    <t>trubka plastová kanalizační PP; s hrdlem, korugovaná (ČSN 13476); Sn 12 kN/m2; D = 283,0 mm; l = 3 000,0 mm</t>
  </si>
  <si>
    <t xml:space="preserve">  D 1.1,D 4.3 stoka A DN 250 : 13</t>
  </si>
  <si>
    <t xml:space="preserve">  stoka B DN 250 : 11</t>
  </si>
  <si>
    <t>24*1,03</t>
  </si>
  <si>
    <t>2861421011R</t>
  </si>
  <si>
    <t>trubka plastová kanalizační PP; s hrdlem, korugovaná (ČSN 13476); Sn 12 kN/m2; D = 283,0 mm; l = 6 000,0 mm</t>
  </si>
  <si>
    <t>D 1.1,D 4.3 stoka A DN 250 : 20*1,03</t>
  </si>
  <si>
    <t>2861421013R</t>
  </si>
  <si>
    <t>trubka plastová kanalizační PP; s hrdlem, korugovaná (ČSN 13476); Sn 12 kN/m2; D = 340,0 mm; l = 3 000,0 mm</t>
  </si>
  <si>
    <t>D 1.1,D 4.3  stoka B DN 300 : 14*1,03</t>
  </si>
  <si>
    <t>2861421015R</t>
  </si>
  <si>
    <t>trubka plastová kanalizační PP; s hrdlem, korugovaná (ČSN 13476); Sn 12 kN/m2; D = 340,0 mm; l = 6 000,0 mm</t>
  </si>
  <si>
    <t>D 1.1,D 4.3  stoka B DN 300 : 15*1,03</t>
  </si>
  <si>
    <t>D 1.1,D 4.3 stoka A DN 400 : 14*1,03</t>
  </si>
  <si>
    <t>D 1.1,D 4.3 stoka A DN 400 : 15*1,03</t>
  </si>
  <si>
    <t>2861425001R</t>
  </si>
  <si>
    <t>trubka plastová kanalizační PP; s hrdlem, plné žebro (DIN 16961); Sn 12 kN/m2; D = 170,0 mm; l = 3 000,0 mm</t>
  </si>
  <si>
    <t xml:space="preserve">  D 1.1,D 4.3 stoka A DN 150 : 20</t>
  </si>
  <si>
    <t xml:space="preserve">  svislé : 5</t>
  </si>
  <si>
    <t xml:space="preserve">  stoka B DN 150 : 4</t>
  </si>
  <si>
    <t xml:space="preserve">  svislé : 2</t>
  </si>
  <si>
    <t>31*1,03</t>
  </si>
  <si>
    <t>2861425005R</t>
  </si>
  <si>
    <t>trubka plastová kanalizační PP; s hrdlem, plné žebro (DIN 16961); Sn 12 kN/m2; D = 225,0 mm; l = 3 000,0 mm</t>
  </si>
  <si>
    <t xml:space="preserve">  D 1.1,D 4.3 stoka A DN 200 : 2</t>
  </si>
  <si>
    <t xml:space="preserve">  stoka B DN 200 : 2</t>
  </si>
  <si>
    <t>4*1,03</t>
  </si>
  <si>
    <t>2861425007R</t>
  </si>
  <si>
    <t>trubka plastová kanalizační PP; s hrdlem, plné žebro (DIN 16961); Sn 12 kN/m2; D = 225,0 mm; l = 6 000,0 mm</t>
  </si>
  <si>
    <t>D 1.1,D 4.3 stoka A DN 200 : 3*1,03</t>
  </si>
  <si>
    <t>28656333R</t>
  </si>
  <si>
    <t>koleno PP; 45,0 °; DN 150,0 mm; oboustraně hrdlované, žebrované; spoj násuvný</t>
  </si>
  <si>
    <t>211531111R00</t>
  </si>
  <si>
    <t>Výplň odvodňovacích žeber kam. hrubě drcen. 63 mm</t>
  </si>
  <si>
    <t>drcený štěrk 32-63 mm s uloženým drenážním potrubím</t>
  </si>
  <si>
    <t>D.1.1.D4.10 retence : 19,2*7,2*0,3</t>
  </si>
  <si>
    <t>-120*0,1*0,1*3,14</t>
  </si>
  <si>
    <t>213151111R00</t>
  </si>
  <si>
    <t>Montáž vsakovacích nádrží blok nebo tunel do V 450 l</t>
  </si>
  <si>
    <t>D.1.1.D4.10 retence : 144</t>
  </si>
  <si>
    <t>213151121R00</t>
  </si>
  <si>
    <t>Montáž vsakovacích nádrží položení geotextílie</t>
  </si>
  <si>
    <t>D.1.1.D4.10 retence na pískové lože : 19,2*7,2</t>
  </si>
  <si>
    <t>D.1.1.D4.10 retence na drenáž : 19,2*7,2</t>
  </si>
  <si>
    <t>D.1.1.D4.10 retence svislá : (19,2+7,2)*2*1,835</t>
  </si>
  <si>
    <t>D.1.1.D4.10 retence na voštinové bloky : 19,2*7,2*2</t>
  </si>
  <si>
    <t>D.1.1.D4.10 retence na krycí vrstvu šd : 19,2*7,2</t>
  </si>
  <si>
    <t>451535111R00</t>
  </si>
  <si>
    <t>Podkladní vrstva tl. do 25 cm ze štěrku</t>
  </si>
  <si>
    <t>D.1.1.D4.10 retence : 19,2*7,2*0,2</t>
  </si>
  <si>
    <t>451575111R00</t>
  </si>
  <si>
    <t>Podkladní vrstva tl. do 25 cm ze štěrkopísku</t>
  </si>
  <si>
    <t>D.1.1.D4.10 retence : 19,2*7,2*0,15</t>
  </si>
  <si>
    <t>871318111R00</t>
  </si>
  <si>
    <t>Kladení drenážního potrubí z plastických hmot</t>
  </si>
  <si>
    <t>D.1.1.D4.10 retence : 120</t>
  </si>
  <si>
    <t>28611236R</t>
  </si>
  <si>
    <t>trubka plastová drenážní PVC-U; ohebná; korugovaná; perforovaná po celém obvodu; DN 200,0 mm</t>
  </si>
  <si>
    <t>D.1.1.D4.10 retence : 120*1,1</t>
  </si>
  <si>
    <t>286980T</t>
  </si>
  <si>
    <t>Blok vsakovací PP Rain Bloc 300 l dl. 1200mm černý</t>
  </si>
  <si>
    <t>Akumulační a drenážní systém  je skládaný z jednotlivých bloků voštinového typu. Tím je vytvořen podzemní prostor o velké kapacitě vhodný pro akumulaci a postupné zasakování srážkových vod ze zpevněných ploch a povrchů do půdy. V případě použití v kombinaci s nepropustnými foliemi slouží jako retenční nádrž s řízeným odtokem.</t>
  </si>
  <si>
    <t>Technické parametry:</t>
  </si>
  <si>
    <t>vysoká pevnost a odolnost pro pojezd</t>
  </si>
  <si>
    <t>• možnost uložení ve vrstvách</t>
  </si>
  <si>
    <t>• volný akumulační prostor 95%</t>
  </si>
  <si>
    <t>• potřeba malých výkopů - např. využití prostoru pod parkovištěm</t>
  </si>
  <si>
    <t>• nízká hmotnost pro manipulaci - snadno ručně 2 osobami</t>
  </si>
  <si>
    <t xml:space="preserve">  D.1.1.D4.10 retence na pískové lože : 19,2*7,2</t>
  </si>
  <si>
    <t xml:space="preserve">  D.1.1.D4.10 retence na drenáž : 19,2*7,2</t>
  </si>
  <si>
    <t xml:space="preserve">  D.1.1.D4.10 retence svislá : (19,2+7,2)*2*1,835</t>
  </si>
  <si>
    <t xml:space="preserve">  D.1.1.D4.10 retence na voštinové bloky : 19,2*7,2*2</t>
  </si>
  <si>
    <t xml:space="preserve">  D.1.1.D4.10 retence na krycí vrstvu šd : 19,2*7,2</t>
  </si>
  <si>
    <t>788,088*1,15</t>
  </si>
  <si>
    <t>D.1.1.D4.1 Š 1,36 : 2</t>
  </si>
  <si>
    <t>894221119R00</t>
  </si>
  <si>
    <t>Šachty kanalizační z betonu prostého vodostavebního na stokách kruhových_x000D_
 s obložením dna betonem C 25/30, DN 1300 mm</t>
  </si>
  <si>
    <t>D.1.1.D4.10 retence Š 37 odtoková,vč.přepadu a škrtícího otvoru : 1</t>
  </si>
  <si>
    <t>D.1.1.D4.10 retence Š 38 nátoková : 1</t>
  </si>
  <si>
    <t>D 1.1,D 4.12 Š1-Š-38 : 16</t>
  </si>
  <si>
    <t>D 1.1,D 4.12 Š1-Š-38 : 20</t>
  </si>
  <si>
    <t>D 1.1,D 4.12 Š1-Š-38 : 19</t>
  </si>
  <si>
    <t>D 1.1,D 4.12 Š1-Š-38 : 8</t>
  </si>
  <si>
    <t>D 1.1,D 4.12 Š1-Š-38 : 15</t>
  </si>
  <si>
    <t>D 1.1,D 4.12 Š1-Š-38 deska zákrytová : 1</t>
  </si>
  <si>
    <t>odpočet Š 27-35 : -23</t>
  </si>
  <si>
    <t>D 1.1,D 4.12 Š7, 13 : -2</t>
  </si>
  <si>
    <t>D 1.1,D 4.12 Š14, 14a, 18, 23 : -4</t>
  </si>
  <si>
    <t>D 1.1,D 4.12 Š1-Š-38 : 11</t>
  </si>
  <si>
    <t>odpočet Š 27-35 : -2</t>
  </si>
  <si>
    <t>D 1.1,D 4.12 Š1-Š-38 : 37</t>
  </si>
  <si>
    <t>odpočet Š 27-35 : -9</t>
  </si>
  <si>
    <t>D 1.1,D 4.12 Š1-Š-38 dna : 5</t>
  </si>
  <si>
    <t>D 1.1,D 4.12 Š1-Š-38 : 1</t>
  </si>
  <si>
    <t>D 1.1,D 4.12 Š1-Š-38 : 14</t>
  </si>
  <si>
    <t>D 1.1,D 4.12 Š1-Š-38 : 13</t>
  </si>
  <si>
    <t>odpočet Š 27-35 : -8</t>
  </si>
  <si>
    <t>D 1.1,D 4.12 Š1-Š-38 : 38</t>
  </si>
  <si>
    <t>721242110RT1</t>
  </si>
  <si>
    <t>Lapače střešních splavenin D 110 mm, s otáč.kul.kloubem na odtoku, s košem , se suchou a nezámr.klapkou,čistícím víčkem a vylam.těs. kroužky pro připoj.potrub.svodů D 75, 90,...</t>
  </si>
  <si>
    <t>51-15</t>
  </si>
  <si>
    <t>odpočet Š 27-35 : -1</t>
  </si>
  <si>
    <t>odpočet neuznatelné : -3</t>
  </si>
  <si>
    <t>odpočet Š 27-35 : -6</t>
  </si>
  <si>
    <t>odpočet Š 27-35 : -4</t>
  </si>
  <si>
    <t>odpočet neuznatelné : -6</t>
  </si>
  <si>
    <t>59224354R</t>
  </si>
  <si>
    <t>deska zákrytová šachetní železobetonová; TZK; D1 = 1 000 mm; D = 1 240 mm; D vnitřní 625 mm; h = 165 mm</t>
  </si>
  <si>
    <t>odpočet Š 27-35 : -3</t>
  </si>
  <si>
    <t>odpočet Š 27-35 : -7</t>
  </si>
  <si>
    <t>59224367T</t>
  </si>
  <si>
    <t>D 1.1,D 4.12 Š1-Š-38 : 5</t>
  </si>
  <si>
    <t>59224368T</t>
  </si>
  <si>
    <t>TBZ-Q.1 100/53 KOM V15-1000/525x150</t>
  </si>
  <si>
    <t>592243691T</t>
  </si>
  <si>
    <t>TBZ-Q.1 100/53 KOM V15-1000/613x150</t>
  </si>
  <si>
    <t>592243692T</t>
  </si>
  <si>
    <t>TBZ-Q.1 100/493 KOM tl.15cm-1000/493x150</t>
  </si>
  <si>
    <t>D 1.1,D 4.12 Š1-Š-38 : 77</t>
  </si>
  <si>
    <t>odpočet Š 27-35 : -20</t>
  </si>
  <si>
    <t>odpočet neuznatelné : -12</t>
  </si>
  <si>
    <t>711171559RV2</t>
  </si>
  <si>
    <t>Provedení izolace proti zemní vlhkosti termoplasty vodorovné, volně položené, fólie z PE, tloušťky 1,5 mm</t>
  </si>
  <si>
    <t>D.1.1.D4.10 retence na pískové lože voštinové bloky : 19,2*7,2*2</t>
  </si>
  <si>
    <t>711172559RV2</t>
  </si>
  <si>
    <t>Provedení izolace proti zemní vlhkosti termoplasty svislé, volně položené, fólie z PE, tloušťky 1,5 mm</t>
  </si>
  <si>
    <t>D.1.1.D4.10 retence na pískové lože : (19,2+7,2)*2*1,835</t>
  </si>
  <si>
    <t>711777588R00</t>
  </si>
  <si>
    <t>Provedení detailů termoplasty na plášťovou troubu D do 200 mm</t>
  </si>
  <si>
    <t>D.1.1.D4.10 retence : 10</t>
  </si>
  <si>
    <t>Voštinový blok pro max. násyp zeminy 1,8 m. Hmotnost bloku 53 kg, rozměry 2400 x 1200 x 520 mm, tj. 1,5 m3.</t>
  </si>
  <si>
    <t>stoka A DN 250 š7-š13 : 50*0,95*(1,95+1,35)/2</t>
  </si>
  <si>
    <t>stoka A DN 250 š7-š14 : 24,85*0,95*(1,95+1,84)/2</t>
  </si>
  <si>
    <t>stoka A DN 250 š14-š14a : 36,15*0,95*(1,84+1,65)/2</t>
  </si>
  <si>
    <t>stoka B DN 250 š18-23 : 16,9*0,95*(1,84+1,46)/2</t>
  </si>
  <si>
    <t>D 1.1,D 4.3 stoka A1 KP1-A1 DN 150 : 6,5*0,85*(1,83+1)/2</t>
  </si>
  <si>
    <t>KP2-A1 DN 150 : 6,5*0,85*(1,55+1)/2</t>
  </si>
  <si>
    <t>KP3-A1 DN 150 : 8,5*0,85*(1,47+1)/2</t>
  </si>
  <si>
    <t>KP4-A1 DN 150 : 10,5*0,85*(1,44+1)/2</t>
  </si>
  <si>
    <t>KP5-A1 DN 150 : 8,5*0,85*(1,35+1)/2</t>
  </si>
  <si>
    <t>KP6-A1 DN 150 : 12,5*0,85*(1,35+1)/2</t>
  </si>
  <si>
    <t>D 1.1,D 4.3 stoka A2 KP1-A2 DN 150 : 3,5*0,85*(2,05+1)/2</t>
  </si>
  <si>
    <t>KP2-A2 DN 150 : 2,5*0,85*(1,90+1)/2</t>
  </si>
  <si>
    <t>KP3-A2 DN 150 : 3,5*0,85*(1,65+1)/2</t>
  </si>
  <si>
    <t>KP4-A2 DN 150 : 3*0,85*(1,65+1)/2</t>
  </si>
  <si>
    <t>KP5-B DN 150 : 4,5*0,85*(1,8+1)/2</t>
  </si>
  <si>
    <t>KP6-B DN 150 : 4*0,85*(1,96+1)/2</t>
  </si>
  <si>
    <t>KP7-B DN 150 : 4,5*0,85*(1,96+1)/2</t>
  </si>
  <si>
    <t>D 1.1,D 4.3 stoka B1  KP1-B1 DN 150 : 10*0,85*(1,84+1)/2</t>
  </si>
  <si>
    <t>KP2-B1 DN 150 : 10*0,85*(1,46+1)/2</t>
  </si>
  <si>
    <t xml:space="preserve">  š13 : 1,35</t>
  </si>
  <si>
    <t xml:space="preserve">  š14 : 1,84</t>
  </si>
  <si>
    <t xml:space="preserve">  š14a : 1,65</t>
  </si>
  <si>
    <t xml:space="preserve">  š18 : 1,84</t>
  </si>
  <si>
    <t xml:space="preserve">  š23 : 1,46</t>
  </si>
  <si>
    <t>10,1*1,65*1,65</t>
  </si>
  <si>
    <t>stoka A DN 250 š7-š13 : 50*2*(1,95+1,35)/2</t>
  </si>
  <si>
    <t>stoka A DN 250 š7-š14 : 24,85*2*(1,95+1,84)/2</t>
  </si>
  <si>
    <t>stoka A DN 250 š14-š14a : 36,15*2*(1,84+1,65)/2</t>
  </si>
  <si>
    <t>stoka B DN 250 š18-23 : 16,9*2*(1,84+1,46)/2</t>
  </si>
  <si>
    <t>D 1.1,D 4.3 stoka A1 KP1-A1 DN 150 : 6,5*2*(1,83+1)/2</t>
  </si>
  <si>
    <t>KP2-A1 DN 150 : 6,5*2*(1,55+1)/2</t>
  </si>
  <si>
    <t>KP3-A1 DN 150 : 8,5*2*(1,47+1)/2</t>
  </si>
  <si>
    <t>KP4-A1 DN 150 : 10,5*2*(1,44+1)/2</t>
  </si>
  <si>
    <t>KP5-A1 DN 150 : 8,5*2*(1,35+1)/2</t>
  </si>
  <si>
    <t>KP6-A1 DN 150 : 12,5*2*(1,35+1)/2</t>
  </si>
  <si>
    <t>D 1.1,D 4.3 stoka A2 KP1-A2 DN 150 : 3,5*2*(2,05+1)/2</t>
  </si>
  <si>
    <t>KP2-A2 DN 150 : 2,5*2*(1,90+1)/2</t>
  </si>
  <si>
    <t>KP3-A2 DN 150 : 3,5*2*(1,65+1)/2</t>
  </si>
  <si>
    <t>KP4-A2 DN 150 : 3*2*(1,65+1)/2</t>
  </si>
  <si>
    <t>KP5-B DN 150 : 4,5*2*(1,8+1)/2</t>
  </si>
  <si>
    <t>KP6-B DN 150 : 4*2*(1,96+1)/2</t>
  </si>
  <si>
    <t>KP7-B DN 150 : 4,5*2*(1,96+1)/2</t>
  </si>
  <si>
    <t>D 1.1,D 4.3 stoka B1  KP1-B1 DN 150 : 10*2*(1,84+1)/2</t>
  </si>
  <si>
    <t>KP2-B1 DN 150 : 10*2*(1,46+1)/2</t>
  </si>
  <si>
    <t>8,14*(1,65+1,65)*2</t>
  </si>
  <si>
    <t>8,14*1,65*1,65</t>
  </si>
  <si>
    <t>346,186*15</t>
  </si>
  <si>
    <t>171201101T00</t>
  </si>
  <si>
    <t>Uložení dřevní hmoty na skládku</t>
  </si>
  <si>
    <t>výkopy rýh : 318,68</t>
  </si>
  <si>
    <t>odpočet podsyp : -24,6276</t>
  </si>
  <si>
    <t>odpočet obsyp : -83,725*0,45</t>
  </si>
  <si>
    <t>výkopy šachet : 10,1*1,65*1,65</t>
  </si>
  <si>
    <t>-10,1*0,62*0,62*3,14</t>
  </si>
  <si>
    <t xml:space="preserve">  stoka A DN 250 š7-š13 : 50*0,95</t>
  </si>
  <si>
    <t xml:space="preserve">  stoka A DN 250 š7-š14 : 24,85*0,95</t>
  </si>
  <si>
    <t xml:space="preserve">  stoka A DN 250 š14-š14a : 36,15*0,95</t>
  </si>
  <si>
    <t>105,45*0,55</t>
  </si>
  <si>
    <t>-(50+24,85+36,15)*0,125*0,125*3,14</t>
  </si>
  <si>
    <t xml:space="preserve">  stoka B DN 250 š18-23 : 16,9*0,95</t>
  </si>
  <si>
    <t>16,055*0,55</t>
  </si>
  <si>
    <t>-(16,9)*0,125*0,125*3,14</t>
  </si>
  <si>
    <t xml:space="preserve">  D 1.1,D 4.3 stoka A1 KP1-A1 DN 150 : 6,5*0,85</t>
  </si>
  <si>
    <t xml:space="preserve">  KP2-A1 DN 150 : 6,5*0,85</t>
  </si>
  <si>
    <t xml:space="preserve">  KP3-A1 DN 150 : 8,5*0,85</t>
  </si>
  <si>
    <t xml:space="preserve">  KP4-A1 DN 150 : 10,5*0,85</t>
  </si>
  <si>
    <t xml:space="preserve">  KP5-A1 DN 150 : 8,5*0,85</t>
  </si>
  <si>
    <t xml:space="preserve">  KP6-A1 DN 150 : 12,5*0,85</t>
  </si>
  <si>
    <t xml:space="preserve">  D 1.1,D 4.3 stoka A2 KP1-A2 DN 150 : 3,5*0,85</t>
  </si>
  <si>
    <t xml:space="preserve">  KP2-A2 DN 150 : 2,5*0,85</t>
  </si>
  <si>
    <t xml:space="preserve">  KP3-A2 DN 150 : 3,5*0,85</t>
  </si>
  <si>
    <t xml:space="preserve">  KP4-A2 DN 150 : 3*0,85</t>
  </si>
  <si>
    <t xml:space="preserve">  KP5-B DN 150 : 4,5*0,85</t>
  </si>
  <si>
    <t xml:space="preserve">  KP6-B DN 150 : 4*0,85</t>
  </si>
  <si>
    <t xml:space="preserve">  KP7-B DN 150 : 4,5*0,85</t>
  </si>
  <si>
    <t xml:space="preserve">  D 1.1,D 4.3 stoka B1  KP1-B1 DN 150 : 10*0,85</t>
  </si>
  <si>
    <t xml:space="preserve">  KP2-B1 DN 150 : 10*0,85</t>
  </si>
  <si>
    <t>83,725*0,45 : 83,725*0,45</t>
  </si>
  <si>
    <t>POL3_0</t>
  </si>
  <si>
    <t xml:space="preserve">  výkopy rýh : 318,68</t>
  </si>
  <si>
    <t xml:space="preserve">  odpočet podsyp : -24,6276</t>
  </si>
  <si>
    <t xml:space="preserve">  odpočet obsyp : -83,725*0,45</t>
  </si>
  <si>
    <t>256,37615*1,834</t>
  </si>
  <si>
    <t>výkopy šachet : 10,1*1,65*1,65*1,834</t>
  </si>
  <si>
    <t>-10,1*0,62*0,62*3,14*1,834</t>
  </si>
  <si>
    <t>205,23*0,12</t>
  </si>
  <si>
    <t xml:space="preserve">  š7 : 1</t>
  </si>
  <si>
    <t xml:space="preserve">  š13 : 1</t>
  </si>
  <si>
    <t xml:space="preserve">  š14 : 1</t>
  </si>
  <si>
    <t xml:space="preserve">  š14a : 1</t>
  </si>
  <si>
    <t xml:space="preserve">  š18 : 1</t>
  </si>
  <si>
    <t xml:space="preserve">  š23 : 1</t>
  </si>
  <si>
    <t>1,65*1,65*0,15*6,0</t>
  </si>
  <si>
    <t>D 1.1,D 4.3 stoka A1 KP1-A1 DN 150 : 6,5</t>
  </si>
  <si>
    <t>KP2-A1 DN 150 : 6,5</t>
  </si>
  <si>
    <t>KP3-A1 DN 150 : 8,5</t>
  </si>
  <si>
    <t>KP4-A1 DN 150 : 10,5</t>
  </si>
  <si>
    <t>KP5-A1 DN 150 : 8,5</t>
  </si>
  <si>
    <t>KP6-A1 DN 150 : 12,5</t>
  </si>
  <si>
    <t>D 1.1,D 4.3 stoka A2 KP1-A2 DN 150 : 3,5</t>
  </si>
  <si>
    <t>KP2-A2 DN 150 : 2,5</t>
  </si>
  <si>
    <t>KP3-A2 DN 150 : 3,5</t>
  </si>
  <si>
    <t>KP4-A2 DN 150 : 3</t>
  </si>
  <si>
    <t>KP5-B DN 150 : 4,5</t>
  </si>
  <si>
    <t>KP6-B DN 150 : 4</t>
  </si>
  <si>
    <t>KP7-B DN 150 : 4,5</t>
  </si>
  <si>
    <t>D 1.1,D 4.3 stoka B1  KP1-B1 DN 150 : 10</t>
  </si>
  <si>
    <t>KP2-B1 DN 150 : 10</t>
  </si>
  <si>
    <t>D 1.1,D 4.3 stoka A1 KP1-A1 DN 150 svislé : 1,5</t>
  </si>
  <si>
    <t>KP2-A1 DN 150 : 1,5</t>
  </si>
  <si>
    <t>KP3-A1 DN 150 : 1,5</t>
  </si>
  <si>
    <t>KP4-A1 DN 150 : 1,5</t>
  </si>
  <si>
    <t>KP5-A1 DN 150 : 1,5</t>
  </si>
  <si>
    <t>KP6-A1 DN 150 : 1,5</t>
  </si>
  <si>
    <t>D 1.1,D 4.3 stoka A2 KP1-A2 DN 150 svislé : 1,5</t>
  </si>
  <si>
    <t>KP2-A2 DN 150 : 1,5</t>
  </si>
  <si>
    <t>KP3-A2 DN 150 : 1,5</t>
  </si>
  <si>
    <t>KP4-A2 DN 150 : 1,5</t>
  </si>
  <si>
    <t>KP5-B DN 150 : 1,5</t>
  </si>
  <si>
    <t>KP6-B DN 150 : 1,5</t>
  </si>
  <si>
    <t>KP7-B DN 150 : 1,5</t>
  </si>
  <si>
    <t>D 1.1,D 4.3 stoka B1  KP1-B1 DN 150 svislé : 1,5</t>
  </si>
  <si>
    <t>KP2-B1 DN 150 : 1,5</t>
  </si>
  <si>
    <t>stoka A1 š7-13 DN 250 : 50</t>
  </si>
  <si>
    <t>stoka B1 š18-23 DN 250 : 16,9</t>
  </si>
  <si>
    <t>D 1.1,D 4.3 stoka A1 KP1-A1 DN 150 : 3</t>
  </si>
  <si>
    <t>KP2-A1 DN 150 : 4</t>
  </si>
  <si>
    <t>KP3-A1 DN 150 : 3</t>
  </si>
  <si>
    <t>KP4-A1 DN 150 : 3</t>
  </si>
  <si>
    <t>KP5-A1 DN 150 : 2</t>
  </si>
  <si>
    <t>KP6-A1 DN 150 : 2</t>
  </si>
  <si>
    <t>D 1.1,D 4.3 stoka A2 KP1-A2 DN 150 : 2</t>
  </si>
  <si>
    <t>KP2-A2 DN 150 : 3</t>
  </si>
  <si>
    <t>KP3-A2 DN 150 : 3</t>
  </si>
  <si>
    <t>KP4-A2 DN 150 : 2</t>
  </si>
  <si>
    <t>KP5-B DN 150 : 2</t>
  </si>
  <si>
    <t>KP6-B DN 150 : 3</t>
  </si>
  <si>
    <t>KP7-B DN 150 : 3</t>
  </si>
  <si>
    <t>D 1.1,D 4.3 stoka B1  KP1-B1 DN 150 : 2</t>
  </si>
  <si>
    <t>KP2-B1 DN 150 : 2</t>
  </si>
  <si>
    <t>D.1.1 : 121+66,9</t>
  </si>
  <si>
    <t>((50,0+61,0+16,9)/3)*1,03</t>
  </si>
  <si>
    <t xml:space="preserve">  svislé : 3</t>
  </si>
  <si>
    <t xml:space="preserve">  stoka B DN 150 : 11</t>
  </si>
  <si>
    <t>36*1,03</t>
  </si>
  <si>
    <t>D 1.1,D 4.12 Š7, 13 : 2</t>
  </si>
  <si>
    <t>D 1.1,D 4.12 Š14, 14a, 18, 23 : 4</t>
  </si>
  <si>
    <t>D 1.1,D 4.12 Š1-Š-38 dna : 6</t>
  </si>
  <si>
    <t>D 1.1,D 4.12 Š1-Š-38 : 6</t>
  </si>
  <si>
    <t>D 1.1,D 4.12 Š1-Š-38 : 3</t>
  </si>
  <si>
    <t>D 1.1,D 4.12 Š1-Š-38 : 12</t>
  </si>
  <si>
    <t>D 4.1.13 : 95*0,8*1,25</t>
  </si>
  <si>
    <t>navrtávací pas : 1,5*1,5*1,4</t>
  </si>
  <si>
    <t>D 4.1.13 : 95*2*1,4</t>
  </si>
  <si>
    <t>navrtávací pas : 1,5*4*1,4</t>
  </si>
  <si>
    <t xml:space="preserve">  D 4.1.13 : 95*0,8*1,25</t>
  </si>
  <si>
    <t xml:space="preserve">  navrtávací pas : 1,5*1,5*1,4</t>
  </si>
  <si>
    <t>98,15*15</t>
  </si>
  <si>
    <t>D 4.1.13 : 95*0,8*0,55</t>
  </si>
  <si>
    <t>D 4.1.13 : 95*0,8*0,3</t>
  </si>
  <si>
    <t>D 4.1.13 : 95*0,8*0,55*1,834</t>
  </si>
  <si>
    <t>navrtávací pas : 1,5*1,5*1,4*1,834</t>
  </si>
  <si>
    <t>D 4.1.13 : 95*0,8*0,1</t>
  </si>
  <si>
    <t>566903111R00</t>
  </si>
  <si>
    <t>Vyspravení podkladu po překopech kamenivem hrubým drceným</t>
  </si>
  <si>
    <t>pro inženýrské sítě, se zhutněním</t>
  </si>
  <si>
    <t>D 4.1.13 : 95*0,8*0,3*1,834</t>
  </si>
  <si>
    <t>566905113T00</t>
  </si>
  <si>
    <t>Vyspravení podkladu po překopech betonem C20/25</t>
  </si>
  <si>
    <t>D 4.1.13 : 95*0,8*0,15</t>
  </si>
  <si>
    <t>D 4.1.13 : 95*0,8*0,0044</t>
  </si>
  <si>
    <t>871211121R00</t>
  </si>
  <si>
    <t>Montáž potrubí z plastických hmot z tlakových trubek polyetylenových, vnějšího průměru 63 mm</t>
  </si>
  <si>
    <t>D 4.1.13 : 95</t>
  </si>
  <si>
    <t>877242121R00</t>
  </si>
  <si>
    <t>Montáž elektrotvarovek Přirážka za 1 spoj elektrotvarovky, vnějšího průměru 90 mm</t>
  </si>
  <si>
    <t>D 4.1.13 : 1</t>
  </si>
  <si>
    <t>891231111R00</t>
  </si>
  <si>
    <t>Montáž vodovodních armatur na potrubí šoupátek v otevřeném výkopu nebo v šachtách s osazením zemní soupravy (bez poklopů), DN 65 mm</t>
  </si>
  <si>
    <t>891269111R00</t>
  </si>
  <si>
    <t>Montáž vodovodních armatur na potrubí navrtávacích pasů s ventilem Jt 1 Mpa na potrubí z trub osinkocementových, litinových, ocelových nebo plastických hmot, DN 100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</si>
  <si>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</si>
  <si>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</si>
  <si>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</si>
  <si>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</si>
  <si>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</si>
  <si>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</si>
  <si>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899721112R00</t>
  </si>
  <si>
    <t>Výstražné fólie výstražná fólie pro vodovod, šířka 30 cm</t>
  </si>
  <si>
    <t>899731113R00</t>
  </si>
  <si>
    <t>Signalizační vodič CYY, 4 mm2</t>
  </si>
  <si>
    <t>28613068.MR</t>
  </si>
  <si>
    <t>T-kus PE 100; odbočkový, navrtávací, sedlový; otočný vývod 360 °; SDR 11,0; D = 90,0 mm; D2 = 63 mm; spoj elektrosvařovaný</t>
  </si>
  <si>
    <t>28613106.MR</t>
  </si>
  <si>
    <t>spojka/nátrubek PE 100; SDR 11,0; D = 90,0 mm; spoj elektrosvařovaný</t>
  </si>
  <si>
    <t>286134824R</t>
  </si>
  <si>
    <t>trubka plastová vodovodní hladká; PE 100; SDR 11,0; PN 16; D = 63,0 mm; s = 5,80 mm; materiál ochr. trubky PP</t>
  </si>
  <si>
    <t>D 4.1.13 : 95*1,09</t>
  </si>
  <si>
    <t>42224353R</t>
  </si>
  <si>
    <t>šoupátko vodárenské (měkkotěsnicí) pro pitnou vodu; použití jako uzavírací orgán pro pitnou a užitkovou vodu; PN 10; uzavírací víkové; DN 65 mm; L = 170 mm; ovládání pomocí zemní zákopové soustavy, ruční kolo; pracovní teplota do 80 ° C; těsnicí plochy sedel litina/pryž; těleso šedá litina</t>
  </si>
  <si>
    <t>42273554R</t>
  </si>
  <si>
    <t>pas navrtávací tvárná litina; provedení s trubkovým závitem; PN 16; DN potrubí 100 mm; závit na odbočce G 2"; max teplota 70 °C; pro typ potrubí litina, ocel, azbestocementové</t>
  </si>
  <si>
    <t>422911622R</t>
  </si>
  <si>
    <t>souprava zemní teleskopická pro vodu, pro ovládání uzávěrů armatur zakopaných v zemi; DN 65 - 80 šoupátka; šoupátková; provedení s kluzným uložením ovlád.tyče, zavěšena v plastové nosné desce poklopu; mat. spojka z tvárné litiny nebo korozivzdorné oceli; ochrana všechny litinové a ocelové díly žárově pozinkovány; krycí hloubka Rd 1,2 až 1,8 m</t>
  </si>
  <si>
    <t>42291360R</t>
  </si>
  <si>
    <t>poklop šoupátkový tělo PA, víčko litina; použití uliční poklop pro šoupata, vhodné i do litého asfaltu; h = 270,0 mm; vnitř.pr.D = 190 mm; D = 270,0 mm</t>
  </si>
  <si>
    <t>42294103R</t>
  </si>
  <si>
    <t>spojka jištěná; provedení rozsah 82-106 mm, délka 313 mm; médium pitná a užitková voda; DN 80; max teplota 50 °C; max.provozní tlak 16 bar; těleso tvárná litina; pro spojování potrubí litina, ocel, azbestocement, PVC</t>
  </si>
  <si>
    <t>113109315R00</t>
  </si>
  <si>
    <t>Odstranění podkladů nebo krytů z betonu prostého, v ploše jednotlivě do 50 m2, tloušťka vrstvy 150 mm</t>
  </si>
  <si>
    <t>D 4.1.13 : 95*0,8</t>
  </si>
  <si>
    <t>1,5*1,5</t>
  </si>
  <si>
    <t>D 4.1.13 : 95*2+1,5*4</t>
  </si>
  <si>
    <t>965049112RT2</t>
  </si>
  <si>
    <t>1,5*1,5*0,15</t>
  </si>
  <si>
    <t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t>
  </si>
  <si>
    <t>111103203R00</t>
  </si>
  <si>
    <t>Kosení travního porostu a vodního rostlinstva ve vegetačním období _x000D_
 travního porostu_x000D_
 hustého</t>
  </si>
  <si>
    <t>ha</t>
  </si>
  <si>
    <t>s ponecháním odpadu na místě,</t>
  </si>
  <si>
    <t>5.1.1,5.1.2 : 0,0270</t>
  </si>
  <si>
    <t>5.1.1,5.1.2 : 270*0,02</t>
  </si>
  <si>
    <t>5.1.1,5.1.2 : 56*0,1</t>
  </si>
  <si>
    <t>5.1.1,5.1.2 : 270</t>
  </si>
  <si>
    <t>182001121R00</t>
  </si>
  <si>
    <t>Plošná úprava terénu, nerovnosti do 15 cm v rovině</t>
  </si>
  <si>
    <t>182303111R00</t>
  </si>
  <si>
    <t>Doplnění ornice tl. do 5 cm v rovině</t>
  </si>
  <si>
    <t>183403113R00</t>
  </si>
  <si>
    <t>Obdělání půdy frézováním v rovině</t>
  </si>
  <si>
    <t>183403161R00</t>
  </si>
  <si>
    <t>Obdělání půdy válením, v rovině</t>
  </si>
  <si>
    <t>184802111R00</t>
  </si>
  <si>
    <t>Chem. odplevelení před založ. postřikem, v rovině</t>
  </si>
  <si>
    <t>Včetně dovozu vody do 10 km.</t>
  </si>
  <si>
    <t>184921093R00</t>
  </si>
  <si>
    <t>Mulčování rostlin tl. do 0,1 m rovina</t>
  </si>
  <si>
    <t>5.1.1,5.1.2 : 56</t>
  </si>
  <si>
    <t>185802113R00</t>
  </si>
  <si>
    <t>Hnojení umělým hnojivem v rovině</t>
  </si>
  <si>
    <t>RTS 15/ II</t>
  </si>
  <si>
    <t>5.1.1,5.1.2 : 270*0,00005</t>
  </si>
  <si>
    <t>185804311R00</t>
  </si>
  <si>
    <t>Zalití rostlin vodou plochy do 20 m2</t>
  </si>
  <si>
    <t>5.1.1,5.1.2 10l/m2, provedeno 3x : 270*0,01*3</t>
  </si>
  <si>
    <t>185851111R00</t>
  </si>
  <si>
    <t>Dovoz vody pro zálivku rostlin do 6 km</t>
  </si>
  <si>
    <t>00572465R</t>
  </si>
  <si>
    <t>směs travní standard</t>
  </si>
  <si>
    <t>5.1.1,5.1.2 : 270*0,05</t>
  </si>
  <si>
    <t>00573001T</t>
  </si>
  <si>
    <t>travo-bylinná směs</t>
  </si>
  <si>
    <t>10371500R</t>
  </si>
  <si>
    <t>substrát zahradnický B; balení volně loženo</t>
  </si>
  <si>
    <t>10391100R</t>
  </si>
  <si>
    <t>kůra mulčovací; balení volně loženo</t>
  </si>
  <si>
    <t>25111115T</t>
  </si>
  <si>
    <t xml:space="preserve">Floranid Permanent, Granulované vícesložkové dlouhodobé hnojivo bez fosforu... </t>
  </si>
  <si>
    <t>Granulované vícesložkové dlouhodobé hnojivo bez fosforu...</t>
  </si>
  <si>
    <t>25234009.AR</t>
  </si>
  <si>
    <t>herbicid totální; účinná látka izopropylaminová sůl glyphosatu; hubení dvouděložných plevelů, jednoděložných plevelů</t>
  </si>
  <si>
    <t>l</t>
  </si>
  <si>
    <t>5.1.1,5.1.2  provedeno 2x : 270*2*0,0005</t>
  </si>
  <si>
    <t>181301101R00</t>
  </si>
  <si>
    <t>Rozprostření a urovnání ornice v rovině v souvislé ploše do 500 m2, tloušťka vrstvy do 100 mm</t>
  </si>
  <si>
    <t>5.1.1,5.1.2 : 15</t>
  </si>
  <si>
    <t>183101111R00</t>
  </si>
  <si>
    <t>Hloub. jamek bez výměny půdy do 0,01 m3, svah 1:5</t>
  </si>
  <si>
    <t>5.1.1,5.1.2 : 30</t>
  </si>
  <si>
    <t>183204113R00</t>
  </si>
  <si>
    <t>Výsadba cibulí nebo hlíz prostokořenných</t>
  </si>
  <si>
    <t>5.1.1,5.1.2 : 50</t>
  </si>
  <si>
    <t>183204115R00</t>
  </si>
  <si>
    <t>Výsadba květin hrnkovaných, květináč do 12 cm</t>
  </si>
  <si>
    <t>185804312R00</t>
  </si>
  <si>
    <t>Zalití rostlin vodou plochy nad 20 m2</t>
  </si>
  <si>
    <t>5.1.1,5.1.2 : 80*0,05</t>
  </si>
  <si>
    <t>631571005R00</t>
  </si>
  <si>
    <t>Násyp pod podlahy z kameniva z kameniva_x000D_
 z kačírku frakce 22-32 mm</t>
  </si>
  <si>
    <t>5.1.1,5.1.2 : 15*0,1</t>
  </si>
  <si>
    <t>0089</t>
  </si>
  <si>
    <t>dodávka cibulovin a květin dle PD</t>
  </si>
  <si>
    <t>5.1.1,5.1.2 : 30+20</t>
  </si>
  <si>
    <t>182001111R00</t>
  </si>
  <si>
    <t>Plošná úprava terénu, nerovnosti do 10 cm v rovině</t>
  </si>
  <si>
    <t>5.1.1,5.1.2 : 25</t>
  </si>
  <si>
    <t>183101313R00</t>
  </si>
  <si>
    <t>Hloub. jamek s výměnou 100% půdy do 0,05 m3, 1:5</t>
  </si>
  <si>
    <t>5.1.1,5.1.2 : 42</t>
  </si>
  <si>
    <t>184102111R00</t>
  </si>
  <si>
    <t>Výsadba dřevin s balem D do 20 cm, v rovině</t>
  </si>
  <si>
    <t>184921090T00</t>
  </si>
  <si>
    <t xml:space="preserve">Položení mulčovací textilie	</t>
  </si>
  <si>
    <t>185802114R00</t>
  </si>
  <si>
    <t>Hnojení umělým hnojivem k rostlinám v rovině</t>
  </si>
  <si>
    <t>5.1.1,5.1.2 : 42*0,0001</t>
  </si>
  <si>
    <t>184805111T00</t>
  </si>
  <si>
    <t>Zpětný řez keřů po výsadbě netrnitých výšky do 0,5m</t>
  </si>
  <si>
    <t>185804214R00</t>
  </si>
  <si>
    <t>Vypletí dřevin ve skupinách v rovin</t>
  </si>
  <si>
    <t>Včetně vysbírání případných odpadků ze záhonů nebo trávníků.</t>
  </si>
  <si>
    <t>5.1.1,5.1.2 : 42*0,1</t>
  </si>
  <si>
    <t>02651279R</t>
  </si>
  <si>
    <t>dřevina listnatá Habr; Carpinus betulus; velikost 40 až 60 cm; kontejner 1,5 l</t>
  </si>
  <si>
    <t>25111116T</t>
  </si>
  <si>
    <t xml:space="preserve">tabletové pomalurozpustné hnojivo Silvamix, (1 tableta á 10 g)			</t>
  </si>
  <si>
    <t>5.1.1,5.1.2 : 42*2</t>
  </si>
  <si>
    <t>5.1.1,5.1.2  provedeno 2x : 25*2*0,0005</t>
  </si>
  <si>
    <t>69381111R</t>
  </si>
  <si>
    <t>geotextilie funkce mulčovací; plošná hmotnost 45 g/m2</t>
  </si>
  <si>
    <t>5.1.1,5.1.2 : 25*1,1</t>
  </si>
  <si>
    <t>183101222R00</t>
  </si>
  <si>
    <t>Hloub. jamek s výměnou 50% půdy do 2 m3 sv.1:5</t>
  </si>
  <si>
    <t>5.1.1,5.1.2 : 6</t>
  </si>
  <si>
    <t>184102116R00</t>
  </si>
  <si>
    <t>Výsadba dřevin s balem D do 80 cm, v rovině</t>
  </si>
  <si>
    <t>184202112R00</t>
  </si>
  <si>
    <t>Ukotvení dřeviny kůly D do 10 cm, dl. do 3 m</t>
  </si>
  <si>
    <t>5.1.1,5.1.2 : 6*3</t>
  </si>
  <si>
    <t>184211130T00</t>
  </si>
  <si>
    <t>Zhotovení závlahové mísy u solitérních dřevin o prům.do 50cm</t>
  </si>
  <si>
    <t>184501111T00</t>
  </si>
  <si>
    <t>Zhotovení obalu kmene z  z rákosu v min 1,5 m</t>
  </si>
  <si>
    <t>184806111R00</t>
  </si>
  <si>
    <t>Řez průklestem netrnitých stromů D koruny do 2 m</t>
  </si>
  <si>
    <t>184808317T00</t>
  </si>
  <si>
    <t>5.1.1,5.1.2 : 6*0,005</t>
  </si>
  <si>
    <t>5.1.1,5.1.2 : 6*1</t>
  </si>
  <si>
    <t>Acer platanoides 'Emerald Queen' javor mléč, Vzrostlé stromy min. velikost 12/14, ZB, koruna min. v 2,0 m</t>
  </si>
  <si>
    <t>05217230R</t>
  </si>
  <si>
    <t>tyč jehličnatá; 100 až 120 mm; jakost 4; tř. 3</t>
  </si>
  <si>
    <t>05217250T</t>
  </si>
  <si>
    <t>úvazek +dřevěná příčka dl.60cm</t>
  </si>
  <si>
    <t>5.1.1,5.1.2 : 6*4</t>
  </si>
  <si>
    <t>564831111R00</t>
  </si>
  <si>
    <t>Podklad ze štěrkodrti s rozprostřením a zhutněním tloušťka po zhutnění 100 mm</t>
  </si>
  <si>
    <t>5.1.1,5.1.2 mlatová cesta : 27</t>
  </si>
  <si>
    <t>564952111R00</t>
  </si>
  <si>
    <t>Podklad nebo kryt z mechanicky zpevněného kameniva (MZK) tloušťka po zhutnění 150 mm</t>
  </si>
  <si>
    <t>5.1.1,5.1.2 : 150</t>
  </si>
  <si>
    <t>59217422R</t>
  </si>
  <si>
    <t>obrubník chodníkový materiál beton; l = 1000,0 mm; š = 80,0 mm; h = 200,0 mm; barva šedá</t>
  </si>
  <si>
    <t>5.1.1,5.1.2 : 150*1,01</t>
  </si>
  <si>
    <t>349121000R00</t>
  </si>
  <si>
    <t>Montáž prefa. drobné architektury do 0,2 t</t>
  </si>
  <si>
    <t>5.1.1,5.1.2 odpadkový koš : 2</t>
  </si>
  <si>
    <t>936124112R00</t>
  </si>
  <si>
    <t>Zřízení lavice stabilní se zabetonováním noh</t>
  </si>
  <si>
    <t>5.1.1,5.1.2 lavice : 4</t>
  </si>
  <si>
    <t>592891020R</t>
  </si>
  <si>
    <t>lavička betonová zahradní, s opěradlem; povrch vymývaný; l = 1 500 mm; š = 700 mm; h = 850 mm; sedák dřevo</t>
  </si>
  <si>
    <t>59289281R</t>
  </si>
  <si>
    <t>koš odpadkový betonový; v = 700 mm; š = 440 mm; hl = 515 mm; s vyjímatelnou nádobou; povrchová úprava tryskaný; barva přírodní</t>
  </si>
  <si>
    <t>998231311R00</t>
  </si>
  <si>
    <t>Přesun hmot pro sadovnické a krajin. úpravy do 5km</t>
  </si>
  <si>
    <t>Přílohy D.6.1.1 až 7</t>
  </si>
  <si>
    <t>222260068R00</t>
  </si>
  <si>
    <t>Krabice lištová přístroj. na předem připrav.úchyty</t>
  </si>
  <si>
    <t>222260605R00</t>
  </si>
  <si>
    <t>Lišta vkládací LV 40x20, na úchyt.body,zavíčkování</t>
  </si>
  <si>
    <t>222260607R00</t>
  </si>
  <si>
    <t>Lišta vkládací LV 40x40, na úchyt.body,zavíčkování</t>
  </si>
  <si>
    <t>222290007R00</t>
  </si>
  <si>
    <t>Zásuvka 2xRJ45 UTP kat.6 pod omítku</t>
  </si>
  <si>
    <t>222300001R00</t>
  </si>
  <si>
    <t>Kabelová forma do 0,5 m do 5x2</t>
  </si>
  <si>
    <t>902R23</t>
  </si>
  <si>
    <t>HZS - nezměřitelné práce</t>
  </si>
  <si>
    <t>Průchody zdivem, stropem</t>
  </si>
  <si>
    <t>Kabel UTP cat.6</t>
  </si>
  <si>
    <t>34571580AR</t>
  </si>
  <si>
    <t>Krabice lištová přístrojová</t>
  </si>
  <si>
    <t>34572120R</t>
  </si>
  <si>
    <t>lišta elektroinstalační vkládací; mat. PVC samozhášivé; Š x V 40 x 20 mm; délka 2,00 m; bílá; stupeň hořlavosti A-C3; teplot.rozsah -5 až 60 °C</t>
  </si>
  <si>
    <t>lišta elektroinstalační vkládací; mat. PVC samozhášivé; Š x V 40 x 40 mm; délka 2,00 m; bílá; stupeň hořlavosti A-C3; teplot.rozsah -5 až 60 °C</t>
  </si>
  <si>
    <t>Zásuvka 2xRJ45 UTP cat6</t>
  </si>
  <si>
    <t>M03</t>
  </si>
  <si>
    <t>Split klimatizace, vnitřní jednotka-dodávka a montáž</t>
  </si>
  <si>
    <t>Split klimatizace, vnitřní jednotka 289x780x215 mm o výkonu chlazení/topení 2,0/2,3 kW. Rozsah pracovní teploty -15 až do 46 stupňů.</t>
  </si>
  <si>
    <t>Elektrické napojení 1 fáze, frekvence 50 Hz, něpětí 220-240V. Vestavěný WiFi modul, prostorové čidlo</t>
  </si>
  <si>
    <t>D 2.7 : 1</t>
  </si>
  <si>
    <t>M04</t>
  </si>
  <si>
    <t>Venkovní jednotka RXS-25L3 do -15 stupňů-dodávka a montáž</t>
  </si>
  <si>
    <t>montážní konzola nástěnná pozinkovaná</t>
  </si>
  <si>
    <t>M10</t>
  </si>
  <si>
    <t>PVC antibakteriální potrubí pro odpad kondenzátu od klimatizací, sifon pro odvod kondenzátu</t>
  </si>
  <si>
    <t>HL 138 : 15</t>
  </si>
  <si>
    <t>M11</t>
  </si>
  <si>
    <t>CU potrubí DN 10mm montáž a dodávka</t>
  </si>
  <si>
    <t>s izolací o síle stěny 9mm, chladivo R-410A.</t>
  </si>
  <si>
    <t>D 2.7 : 25</t>
  </si>
  <si>
    <t>M13</t>
  </si>
  <si>
    <t>Přívodní el. kabel CYKY 5x1,5mm, včetně zapojení a samostatného jističe 16A</t>
  </si>
  <si>
    <t>M14</t>
  </si>
  <si>
    <t>Zaregulování systému a zaškolení obsluhy-uvedení do provozu,revize</t>
  </si>
  <si>
    <t>M40</t>
  </si>
  <si>
    <t>Pomocný a závěsný materiál,bourání,stavební přípomoce</t>
  </si>
  <si>
    <t xml:space="preserve"> Hlučnost vnitřní jednotky je v rozsahu 19-41dB. Hotnost 8kg, průtok vzduchu ventilátoru 3,9 - 8,8 m3/h při chlazení.</t>
  </si>
  <si>
    <t>Venkovní jednotka RXS-25L3 do -15 stupňů, hmotnost 34 kg, rozměr 765 x 550 x 285 mm, akustický tlak 43-47 dB,</t>
  </si>
  <si>
    <t>210010124R00</t>
  </si>
  <si>
    <t>Chráničky a lišty trubka ochranná, materiál PE, DN do 80 mm, uložená volně</t>
  </si>
  <si>
    <t>Přílohy D.6.1.1, D.6.1.8 až 11</t>
  </si>
  <si>
    <t>220260551R00</t>
  </si>
  <si>
    <t>Trubka PVC pod omítku, D 16 mm</t>
  </si>
  <si>
    <t>220261664R00</t>
  </si>
  <si>
    <t>Zazdění drážky</t>
  </si>
  <si>
    <t>220261665R00</t>
  </si>
  <si>
    <t>Začištění drážky, konečná úprava</t>
  </si>
  <si>
    <t>222280501R00</t>
  </si>
  <si>
    <t>UTP,FTP,SEKU,SYKY do 7 mm vně.prům.volně ve žlabu</t>
  </si>
  <si>
    <t>Průchody zdivem</t>
  </si>
  <si>
    <t>Trubka ohebná PEHD průměr 50mm</t>
  </si>
  <si>
    <t>34571152R</t>
  </si>
  <si>
    <t>trubka ohebná, elektroinstalační; mat. PVC samozhášivé; vnitřní pr.= 16,0 mm; mech.odolnost nízká; mezní hodnota zatížení 320 N/5 cm; teplot.rozsah -5 až 60 °C; stupeň hořlavosti A-3C; vnější pr.= 21,2 mm; použití: pro instalaci na povrch, do omítky nebo pod omítku, pro montáž do dutých zdí, příček a stropů</t>
  </si>
  <si>
    <t>krabice elektroinstalační pod omítku; mat. PVC samozhášivé; teplot.rozsah -5 až 60 °C; určeno pro rozvody s napětím 400 V a proudem max. 16 A; rozměry-průměr,hloubka pr.73x30 mm</t>
  </si>
  <si>
    <t>Drátěný žlab 50/50</t>
  </si>
  <si>
    <t>Optický kabel venkovní provedení pro přenos signálu mezi objekty 1-2 a 1-3</t>
  </si>
  <si>
    <t>460030081R00</t>
  </si>
  <si>
    <t>Řezání spáry v asfaltu nebo betonu</t>
  </si>
  <si>
    <t>Přílohy D.6.1.1, D.6.1.8, D.6.1.11</t>
  </si>
  <si>
    <t>460200164R00</t>
  </si>
  <si>
    <t>Výkop kabelové rýhy 35/80 cm  hor.4</t>
  </si>
  <si>
    <t>460200304R00</t>
  </si>
  <si>
    <t>Výkop kabelové rýhy 50/120 cm hor.4</t>
  </si>
  <si>
    <t>460560164R00</t>
  </si>
  <si>
    <t>Zához rýhy 35/80 cm, hornina třídy 4</t>
  </si>
  <si>
    <t>460560304R00</t>
  </si>
  <si>
    <t>Zához rýhy 50/120 cm, hornina třídy 4</t>
  </si>
  <si>
    <t>460620014R00</t>
  </si>
  <si>
    <t>Provizorní úprava terénu v přírodní hornině 4</t>
  </si>
  <si>
    <t>460650012R00</t>
  </si>
  <si>
    <t>Podkladová vrstva ze štěrkodrtě tl.8 cm</t>
  </si>
  <si>
    <t>460650016R00</t>
  </si>
  <si>
    <t>Podkladová vrstva z betonu</t>
  </si>
  <si>
    <t>460650023R00</t>
  </si>
  <si>
    <t>Vozovka jednovrstvá z betonu 15 cm</t>
  </si>
  <si>
    <t>Bourání betonové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</si>
</sst>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22" fillId="0" borderId="0" xfId="0" applyNumberFormat="1" applyFont="1" applyBorder="1" applyAlignment="1">
      <alignment horizontal="center" vertical="top" wrapText="1" shrinkToFit="1"/>
    </xf>
    <xf numFmtId="0" fontId="22" fillId="0" borderId="0" xfId="0" applyNumberFormat="1" applyFont="1" applyBorder="1" applyAlignment="1">
      <alignment vertical="top" wrapText="1" shrinkToFi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22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3" sqref="A23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207" t="s">
        <v>39</v>
      </c>
      <c r="B2" s="207"/>
      <c r="C2" s="207"/>
      <c r="D2" s="207"/>
      <c r="E2" s="207"/>
      <c r="F2" s="207"/>
      <c r="G2" s="207"/>
    </row>
  </sheetData>
  <sheetProtection algorithmName="SHA-512" hashValue="twf1bxCt8cHwubwpQoxgQCpRNuSRTDdY02/2ThFp9+iCbTTuCyBrWHRcxopMrhvuU5gTKMe+3zb1i1L5oCDwrw==" saltValue="OVVak+n7jhqe901BBa98o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3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3"/>
      <c r="B2" s="75" t="s">
        <v>22</v>
      </c>
      <c r="C2" s="76"/>
      <c r="D2" s="77" t="s">
        <v>43</v>
      </c>
      <c r="E2" s="239" t="s">
        <v>44</v>
      </c>
      <c r="F2" s="240"/>
      <c r="G2" s="240"/>
      <c r="H2" s="240"/>
      <c r="I2" s="240"/>
      <c r="J2" s="241"/>
      <c r="O2" s="2"/>
    </row>
    <row r="3" spans="1:15" ht="27" hidden="1" customHeight="1" x14ac:dyDescent="0.2">
      <c r="A3" s="3"/>
      <c r="B3" s="78"/>
      <c r="C3" s="76"/>
      <c r="D3" s="79"/>
      <c r="E3" s="242"/>
      <c r="F3" s="243"/>
      <c r="G3" s="243"/>
      <c r="H3" s="243"/>
      <c r="I3" s="243"/>
      <c r="J3" s="244"/>
    </row>
    <row r="4" spans="1:15" ht="23.25" customHeight="1" x14ac:dyDescent="0.2">
      <c r="A4" s="3"/>
      <c r="B4" s="80"/>
      <c r="C4" s="81"/>
      <c r="D4" s="82"/>
      <c r="E4" s="231"/>
      <c r="F4" s="231"/>
      <c r="G4" s="231"/>
      <c r="H4" s="231"/>
      <c r="I4" s="231"/>
      <c r="J4" s="232"/>
    </row>
    <row r="5" spans="1:15" ht="24" customHeight="1" x14ac:dyDescent="0.2">
      <c r="A5" s="3"/>
      <c r="B5" s="43" t="s">
        <v>42</v>
      </c>
      <c r="C5" s="4"/>
      <c r="D5" s="83" t="s">
        <v>45</v>
      </c>
      <c r="E5" s="25"/>
      <c r="F5" s="25"/>
      <c r="G5" s="25"/>
      <c r="H5" s="26" t="s">
        <v>40</v>
      </c>
      <c r="I5" s="83" t="s">
        <v>49</v>
      </c>
      <c r="J5" s="10"/>
    </row>
    <row r="6" spans="1:15" ht="15.75" customHeight="1" x14ac:dyDescent="0.2">
      <c r="A6" s="3"/>
      <c r="B6" s="38"/>
      <c r="C6" s="25"/>
      <c r="D6" s="83" t="s">
        <v>46</v>
      </c>
      <c r="E6" s="25"/>
      <c r="F6" s="25"/>
      <c r="G6" s="25"/>
      <c r="H6" s="26" t="s">
        <v>34</v>
      </c>
      <c r="I6" s="83" t="s">
        <v>50</v>
      </c>
      <c r="J6" s="10"/>
    </row>
    <row r="7" spans="1:15" ht="15.75" customHeight="1" x14ac:dyDescent="0.2">
      <c r="A7" s="3"/>
      <c r="B7" s="39"/>
      <c r="C7" s="85" t="s">
        <v>48</v>
      </c>
      <c r="D7" s="84" t="s">
        <v>47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86" t="s">
        <v>51</v>
      </c>
      <c r="E8" s="4"/>
      <c r="F8" s="4"/>
      <c r="G8" s="42"/>
      <c r="H8" s="26" t="s">
        <v>40</v>
      </c>
      <c r="I8" s="83" t="s">
        <v>54</v>
      </c>
      <c r="J8" s="10"/>
    </row>
    <row r="9" spans="1:15" ht="15.75" hidden="1" customHeight="1" x14ac:dyDescent="0.2">
      <c r="A9" s="3"/>
      <c r="B9" s="3"/>
      <c r="C9" s="4"/>
      <c r="D9" s="86" t="s">
        <v>52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5" t="s">
        <v>48</v>
      </c>
      <c r="D10" s="87" t="s">
        <v>53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46"/>
      <c r="E11" s="246"/>
      <c r="F11" s="246"/>
      <c r="G11" s="246"/>
      <c r="H11" s="26" t="s">
        <v>40</v>
      </c>
      <c r="I11" s="89"/>
      <c r="J11" s="10"/>
    </row>
    <row r="12" spans="1:15" ht="15.75" customHeight="1" x14ac:dyDescent="0.2">
      <c r="A12" s="3"/>
      <c r="B12" s="38"/>
      <c r="C12" s="25"/>
      <c r="D12" s="229"/>
      <c r="E12" s="229"/>
      <c r="F12" s="229"/>
      <c r="G12" s="229"/>
      <c r="H12" s="26" t="s">
        <v>34</v>
      </c>
      <c r="I12" s="89"/>
      <c r="J12" s="10"/>
    </row>
    <row r="13" spans="1:15" ht="15.75" customHeight="1" x14ac:dyDescent="0.2">
      <c r="A13" s="3"/>
      <c r="B13" s="39"/>
      <c r="C13" s="88"/>
      <c r="D13" s="230"/>
      <c r="E13" s="230"/>
      <c r="F13" s="230"/>
      <c r="G13" s="230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41" t="s">
        <v>24</v>
      </c>
      <c r="B16" s="53" t="s">
        <v>24</v>
      </c>
      <c r="C16" s="54"/>
      <c r="D16" s="55"/>
      <c r="E16" s="222"/>
      <c r="F16" s="223"/>
      <c r="G16" s="222"/>
      <c r="H16" s="223"/>
      <c r="I16" s="222">
        <f>SUMIF(F73:F131,A16,I73:I131)+SUMIF(F73:F131,"PSU",I73:I131)</f>
        <v>0</v>
      </c>
      <c r="J16" s="224"/>
    </row>
    <row r="17" spans="1:10" ht="23.25" customHeight="1" x14ac:dyDescent="0.2">
      <c r="A17" s="141" t="s">
        <v>25</v>
      </c>
      <c r="B17" s="53" t="s">
        <v>25</v>
      </c>
      <c r="C17" s="54"/>
      <c r="D17" s="55"/>
      <c r="E17" s="222"/>
      <c r="F17" s="223"/>
      <c r="G17" s="222"/>
      <c r="H17" s="223"/>
      <c r="I17" s="222">
        <f>SUMIF(F73:F131,A17,I73:I131)</f>
        <v>0</v>
      </c>
      <c r="J17" s="224"/>
    </row>
    <row r="18" spans="1:10" ht="23.25" customHeight="1" x14ac:dyDescent="0.2">
      <c r="A18" s="141" t="s">
        <v>26</v>
      </c>
      <c r="B18" s="53" t="s">
        <v>26</v>
      </c>
      <c r="C18" s="54"/>
      <c r="D18" s="55"/>
      <c r="E18" s="222"/>
      <c r="F18" s="223"/>
      <c r="G18" s="222"/>
      <c r="H18" s="223"/>
      <c r="I18" s="222">
        <f>SUMIF(F73:F131,A18,I73:I131)</f>
        <v>0</v>
      </c>
      <c r="J18" s="224"/>
    </row>
    <row r="19" spans="1:10" ht="23.25" customHeight="1" x14ac:dyDescent="0.2">
      <c r="A19" s="141" t="s">
        <v>206</v>
      </c>
      <c r="B19" s="53" t="s">
        <v>27</v>
      </c>
      <c r="C19" s="54"/>
      <c r="D19" s="55"/>
      <c r="E19" s="222"/>
      <c r="F19" s="223"/>
      <c r="G19" s="222"/>
      <c r="H19" s="223"/>
      <c r="I19" s="222">
        <f>SUMIF(F73:F131,A19,I73:I131)</f>
        <v>0</v>
      </c>
      <c r="J19" s="224"/>
    </row>
    <row r="20" spans="1:10" ht="23.25" customHeight="1" x14ac:dyDescent="0.2">
      <c r="A20" s="141" t="s">
        <v>207</v>
      </c>
      <c r="B20" s="53" t="s">
        <v>28</v>
      </c>
      <c r="C20" s="54"/>
      <c r="D20" s="55"/>
      <c r="E20" s="222"/>
      <c r="F20" s="223"/>
      <c r="G20" s="222"/>
      <c r="H20" s="223"/>
      <c r="I20" s="222">
        <f>SUMIF(F73:F131,A20,I73:I131)</f>
        <v>0</v>
      </c>
      <c r="J20" s="224"/>
    </row>
    <row r="21" spans="1:10" ht="23.25" customHeight="1" x14ac:dyDescent="0.2">
      <c r="A21" s="3"/>
      <c r="B21" s="70" t="s">
        <v>29</v>
      </c>
      <c r="C21" s="71"/>
      <c r="D21" s="72"/>
      <c r="E21" s="225"/>
      <c r="F21" s="249"/>
      <c r="G21" s="225"/>
      <c r="H21" s="249"/>
      <c r="I21" s="225">
        <f>SUM(I16:J20)</f>
        <v>0</v>
      </c>
      <c r="J21" s="226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20">
        <f>ZakladDPHSniVypocet</f>
        <v>0</v>
      </c>
      <c r="H23" s="221"/>
      <c r="I23" s="221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18">
        <f>IF(A24&gt;50, ROUNDUP(A23, 0), ROUNDDOWN(A23, 0))</f>
        <v>0</v>
      </c>
      <c r="H24" s="219"/>
      <c r="I24" s="219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20">
        <f>ZakladDPHZaklVypocet</f>
        <v>0</v>
      </c>
      <c r="H25" s="221"/>
      <c r="I25" s="221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36">
        <f>IF(A26&gt;50, ROUNDUP(A25, 0), ROUNDDOWN(A25, 0))</f>
        <v>0</v>
      </c>
      <c r="H26" s="237"/>
      <c r="I26" s="237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38">
        <f>CenaCelkem-(ZakladDPHSni+DPHSni+ZakladDPHZakl+DPHZakl)</f>
        <v>0</v>
      </c>
      <c r="H27" s="238"/>
      <c r="I27" s="238"/>
      <c r="J27" s="59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95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42977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17" t="s">
        <v>2</v>
      </c>
      <c r="E35" s="217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55</v>
      </c>
      <c r="C39" s="210"/>
      <c r="D39" s="211"/>
      <c r="E39" s="211"/>
      <c r="F39" s="105">
        <f>'01 1 Naklady'!AE41+'1 1 Pol'!AE581+'1 D 3.4.1 Pol'!AE71+'2 1 Pol'!AE2294+'2 2.4.1 Pol'!AE338+'2 2.4.2 Pol'!AE222+'2 2.4.3 Pol'!AE111+'2 2.4.4 Pol'!AE90+'3 1 Pol'!AE242+'3 2 Pol'!AE177+'4 3 Pol'!AE587+'4a 1 Pol'!AE1643+'4b 1 Pol'!AE448+'4b 2 Pol'!AE132+'5 1 Pol'!AE153+'6 1 Pol'!AE52+'6 2 Pol'!AE81</f>
        <v>0</v>
      </c>
      <c r="G39" s="106">
        <f>'01 1 Naklady'!AF41+'1 1 Pol'!AF581+'1 D 3.4.1 Pol'!AF71+'2 1 Pol'!AF2294+'2 2.4.1 Pol'!AF338+'2 2.4.2 Pol'!AF222+'2 2.4.3 Pol'!AF111+'2 2.4.4 Pol'!AF90+'3 1 Pol'!AF242+'3 2 Pol'!AF177+'4 3 Pol'!AF587+'4a 1 Pol'!AF1643+'4b 1 Pol'!AF448+'4b 2 Pol'!AF132+'5 1 Pol'!AF153+'6 1 Pol'!AF52+'6 2 Pol'!AF81</f>
        <v>0</v>
      </c>
      <c r="H39" s="107">
        <f t="shared" ref="H39:H65" si="1">(F39*SazbaDPH1/100)+(G39*SazbaDPH2/100)</f>
        <v>0</v>
      </c>
      <c r="I39" s="107">
        <f t="shared" ref="I39:I65" si="2">F39+G39+H39</f>
        <v>0</v>
      </c>
      <c r="J39" s="108" t="str">
        <f t="shared" ref="J39:J65" si="3">IF(CenaCelkemVypocet=0,"",I39/CenaCelkemVypocet*100)</f>
        <v/>
      </c>
    </row>
    <row r="40" spans="1:10" ht="25.5" customHeight="1" x14ac:dyDescent="0.2">
      <c r="A40" s="94">
        <v>2</v>
      </c>
      <c r="B40" s="109" t="s">
        <v>56</v>
      </c>
      <c r="C40" s="215" t="s">
        <v>57</v>
      </c>
      <c r="D40" s="216"/>
      <c r="E40" s="216"/>
      <c r="F40" s="110">
        <f>'01 1 Naklady'!AE41</f>
        <v>0</v>
      </c>
      <c r="G40" s="111">
        <f>'01 1 Naklady'!AF41</f>
        <v>0</v>
      </c>
      <c r="H40" s="111">
        <f t="shared" si="1"/>
        <v>0</v>
      </c>
      <c r="I40" s="111">
        <f t="shared" si="2"/>
        <v>0</v>
      </c>
      <c r="J40" s="112" t="str">
        <f t="shared" si="3"/>
        <v/>
      </c>
    </row>
    <row r="41" spans="1:10" ht="25.5" customHeight="1" x14ac:dyDescent="0.2">
      <c r="A41" s="94">
        <v>3</v>
      </c>
      <c r="B41" s="113" t="s">
        <v>58</v>
      </c>
      <c r="C41" s="210" t="s">
        <v>57</v>
      </c>
      <c r="D41" s="211"/>
      <c r="E41" s="211"/>
      <c r="F41" s="114">
        <f>'01 1 Naklady'!AE41</f>
        <v>0</v>
      </c>
      <c r="G41" s="107">
        <f>'01 1 Naklady'!AF41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">
      <c r="A42" s="94">
        <v>2</v>
      </c>
      <c r="B42" s="109" t="s">
        <v>58</v>
      </c>
      <c r="C42" s="215" t="s">
        <v>59</v>
      </c>
      <c r="D42" s="216"/>
      <c r="E42" s="216"/>
      <c r="F42" s="110">
        <f>'1 1 Pol'!AE581+'1 D 3.4.1 Pol'!AE71</f>
        <v>0</v>
      </c>
      <c r="G42" s="111">
        <f>'1 1 Pol'!AF581+'1 D 3.4.1 Pol'!AF71</f>
        <v>0</v>
      </c>
      <c r="H42" s="111">
        <f t="shared" si="1"/>
        <v>0</v>
      </c>
      <c r="I42" s="111">
        <f t="shared" si="2"/>
        <v>0</v>
      </c>
      <c r="J42" s="112" t="str">
        <f t="shared" si="3"/>
        <v/>
      </c>
    </row>
    <row r="43" spans="1:10" ht="25.5" customHeight="1" x14ac:dyDescent="0.2">
      <c r="A43" s="94">
        <v>3</v>
      </c>
      <c r="B43" s="113" t="s">
        <v>58</v>
      </c>
      <c r="C43" s="210" t="s">
        <v>60</v>
      </c>
      <c r="D43" s="211"/>
      <c r="E43" s="211"/>
      <c r="F43" s="114">
        <f>'1 1 Pol'!AE581</f>
        <v>0</v>
      </c>
      <c r="G43" s="107">
        <f>'1 1 Pol'!AF581</f>
        <v>0</v>
      </c>
      <c r="H43" s="107">
        <f t="shared" si="1"/>
        <v>0</v>
      </c>
      <c r="I43" s="107">
        <f t="shared" si="2"/>
        <v>0</v>
      </c>
      <c r="J43" s="108" t="str">
        <f t="shared" si="3"/>
        <v/>
      </c>
    </row>
    <row r="44" spans="1:10" ht="25.5" customHeight="1" x14ac:dyDescent="0.2">
      <c r="A44" s="94">
        <v>3</v>
      </c>
      <c r="B44" s="113" t="s">
        <v>61</v>
      </c>
      <c r="C44" s="210" t="s">
        <v>62</v>
      </c>
      <c r="D44" s="211"/>
      <c r="E44" s="211"/>
      <c r="F44" s="114">
        <f>'1 D 3.4.1 Pol'!AE71</f>
        <v>0</v>
      </c>
      <c r="G44" s="107">
        <f>'1 D 3.4.1 Pol'!AF71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 x14ac:dyDescent="0.2">
      <c r="A45" s="94">
        <v>2</v>
      </c>
      <c r="B45" s="109" t="s">
        <v>63</v>
      </c>
      <c r="C45" s="215" t="s">
        <v>64</v>
      </c>
      <c r="D45" s="216"/>
      <c r="E45" s="216"/>
      <c r="F45" s="110">
        <f>'2 1 Pol'!AE2294+'2 2.4.1 Pol'!AE338+'2 2.4.2 Pol'!AE222+'2 2.4.3 Pol'!AE111+'2 2.4.4 Pol'!AE90</f>
        <v>0</v>
      </c>
      <c r="G45" s="111">
        <f>'2 1 Pol'!AF2294+'2 2.4.1 Pol'!AF338+'2 2.4.2 Pol'!AF222+'2 2.4.3 Pol'!AF111+'2 2.4.4 Pol'!AF90</f>
        <v>0</v>
      </c>
      <c r="H45" s="111">
        <f t="shared" si="1"/>
        <v>0</v>
      </c>
      <c r="I45" s="111">
        <f t="shared" si="2"/>
        <v>0</v>
      </c>
      <c r="J45" s="112" t="str">
        <f t="shared" si="3"/>
        <v/>
      </c>
    </row>
    <row r="46" spans="1:10" ht="25.5" customHeight="1" x14ac:dyDescent="0.2">
      <c r="A46" s="94">
        <v>3</v>
      </c>
      <c r="B46" s="113" t="s">
        <v>58</v>
      </c>
      <c r="C46" s="210" t="s">
        <v>65</v>
      </c>
      <c r="D46" s="211"/>
      <c r="E46" s="211"/>
      <c r="F46" s="114">
        <f>'2 1 Pol'!AE2294</f>
        <v>0</v>
      </c>
      <c r="G46" s="107">
        <f>'2 1 Pol'!AF2294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 x14ac:dyDescent="0.2">
      <c r="A47" s="94">
        <v>3</v>
      </c>
      <c r="B47" s="113" t="s">
        <v>66</v>
      </c>
      <c r="C47" s="210" t="s">
        <v>67</v>
      </c>
      <c r="D47" s="211"/>
      <c r="E47" s="211"/>
      <c r="F47" s="114">
        <f>'2 2.4.1 Pol'!AE338</f>
        <v>0</v>
      </c>
      <c r="G47" s="107">
        <f>'2 2.4.1 Pol'!AF338</f>
        <v>0</v>
      </c>
      <c r="H47" s="107">
        <f t="shared" si="1"/>
        <v>0</v>
      </c>
      <c r="I47" s="107">
        <f t="shared" si="2"/>
        <v>0</v>
      </c>
      <c r="J47" s="108" t="str">
        <f t="shared" si="3"/>
        <v/>
      </c>
    </row>
    <row r="48" spans="1:10" ht="25.5" customHeight="1" x14ac:dyDescent="0.2">
      <c r="A48" s="94">
        <v>3</v>
      </c>
      <c r="B48" s="113" t="s">
        <v>68</v>
      </c>
      <c r="C48" s="210" t="s">
        <v>62</v>
      </c>
      <c r="D48" s="211"/>
      <c r="E48" s="211"/>
      <c r="F48" s="114">
        <f>'2 2.4.2 Pol'!AE222</f>
        <v>0</v>
      </c>
      <c r="G48" s="107">
        <f>'2 2.4.2 Pol'!AF222</f>
        <v>0</v>
      </c>
      <c r="H48" s="107">
        <f t="shared" si="1"/>
        <v>0</v>
      </c>
      <c r="I48" s="107">
        <f t="shared" si="2"/>
        <v>0</v>
      </c>
      <c r="J48" s="108" t="str">
        <f t="shared" si="3"/>
        <v/>
      </c>
    </row>
    <row r="49" spans="1:10" ht="25.5" customHeight="1" x14ac:dyDescent="0.2">
      <c r="A49" s="94">
        <v>3</v>
      </c>
      <c r="B49" s="113" t="s">
        <v>69</v>
      </c>
      <c r="C49" s="210" t="s">
        <v>70</v>
      </c>
      <c r="D49" s="211"/>
      <c r="E49" s="211"/>
      <c r="F49" s="114">
        <f>'2 2.4.3 Pol'!AE111</f>
        <v>0</v>
      </c>
      <c r="G49" s="107">
        <f>'2 2.4.3 Pol'!AF111</f>
        <v>0</v>
      </c>
      <c r="H49" s="107">
        <f t="shared" si="1"/>
        <v>0</v>
      </c>
      <c r="I49" s="107">
        <f t="shared" si="2"/>
        <v>0</v>
      </c>
      <c r="J49" s="108" t="str">
        <f t="shared" si="3"/>
        <v/>
      </c>
    </row>
    <row r="50" spans="1:10" ht="25.5" customHeight="1" x14ac:dyDescent="0.2">
      <c r="A50" s="94">
        <v>3</v>
      </c>
      <c r="B50" s="113" t="s">
        <v>71</v>
      </c>
      <c r="C50" s="210" t="s">
        <v>72</v>
      </c>
      <c r="D50" s="211"/>
      <c r="E50" s="211"/>
      <c r="F50" s="114">
        <f>'2 2.4.4 Pol'!AE90</f>
        <v>0</v>
      </c>
      <c r="G50" s="107">
        <f>'2 2.4.4 Pol'!AF90</f>
        <v>0</v>
      </c>
      <c r="H50" s="107">
        <f t="shared" si="1"/>
        <v>0</v>
      </c>
      <c r="I50" s="107">
        <f t="shared" si="2"/>
        <v>0</v>
      </c>
      <c r="J50" s="108" t="str">
        <f t="shared" si="3"/>
        <v/>
      </c>
    </row>
    <row r="51" spans="1:10" ht="25.5" customHeight="1" x14ac:dyDescent="0.2">
      <c r="A51" s="94">
        <v>2</v>
      </c>
      <c r="B51" s="109" t="s">
        <v>73</v>
      </c>
      <c r="C51" s="215" t="s">
        <v>74</v>
      </c>
      <c r="D51" s="216"/>
      <c r="E51" s="216"/>
      <c r="F51" s="110">
        <f>'3 1 Pol'!AE242+'3 2 Pol'!AE177</f>
        <v>0</v>
      </c>
      <c r="G51" s="111">
        <f>'3 1 Pol'!AF242+'3 2 Pol'!AF177</f>
        <v>0</v>
      </c>
      <c r="H51" s="111">
        <f t="shared" si="1"/>
        <v>0</v>
      </c>
      <c r="I51" s="111">
        <f t="shared" si="2"/>
        <v>0</v>
      </c>
      <c r="J51" s="112" t="str">
        <f t="shared" si="3"/>
        <v/>
      </c>
    </row>
    <row r="52" spans="1:10" ht="25.5" customHeight="1" x14ac:dyDescent="0.2">
      <c r="A52" s="94">
        <v>3</v>
      </c>
      <c r="B52" s="113" t="s">
        <v>58</v>
      </c>
      <c r="C52" s="210" t="s">
        <v>75</v>
      </c>
      <c r="D52" s="211"/>
      <c r="E52" s="211"/>
      <c r="F52" s="114">
        <f>'3 1 Pol'!AE242</f>
        <v>0</v>
      </c>
      <c r="G52" s="107">
        <f>'3 1 Pol'!AF242</f>
        <v>0</v>
      </c>
      <c r="H52" s="107">
        <f t="shared" si="1"/>
        <v>0</v>
      </c>
      <c r="I52" s="107">
        <f t="shared" si="2"/>
        <v>0</v>
      </c>
      <c r="J52" s="108" t="str">
        <f t="shared" si="3"/>
        <v/>
      </c>
    </row>
    <row r="53" spans="1:10" ht="25.5" customHeight="1" x14ac:dyDescent="0.2">
      <c r="A53" s="94">
        <v>3</v>
      </c>
      <c r="B53" s="113" t="s">
        <v>63</v>
      </c>
      <c r="C53" s="210" t="s">
        <v>76</v>
      </c>
      <c r="D53" s="211"/>
      <c r="E53" s="211"/>
      <c r="F53" s="114">
        <f>'3 2 Pol'!AE177</f>
        <v>0</v>
      </c>
      <c r="G53" s="107">
        <f>'3 2 Pol'!AF177</f>
        <v>0</v>
      </c>
      <c r="H53" s="107">
        <f t="shared" si="1"/>
        <v>0</v>
      </c>
      <c r="I53" s="107">
        <f t="shared" si="2"/>
        <v>0</v>
      </c>
      <c r="J53" s="108" t="str">
        <f t="shared" si="3"/>
        <v/>
      </c>
    </row>
    <row r="54" spans="1:10" ht="25.5" customHeight="1" x14ac:dyDescent="0.2">
      <c r="A54" s="94">
        <v>2</v>
      </c>
      <c r="B54" s="109" t="s">
        <v>77</v>
      </c>
      <c r="C54" s="215" t="s">
        <v>78</v>
      </c>
      <c r="D54" s="216"/>
      <c r="E54" s="216"/>
      <c r="F54" s="110">
        <f>'4 3 Pol'!AE587</f>
        <v>0</v>
      </c>
      <c r="G54" s="111">
        <f>'4 3 Pol'!AF587</f>
        <v>0</v>
      </c>
      <c r="H54" s="111">
        <f t="shared" si="1"/>
        <v>0</v>
      </c>
      <c r="I54" s="111">
        <f t="shared" si="2"/>
        <v>0</v>
      </c>
      <c r="J54" s="112" t="str">
        <f t="shared" si="3"/>
        <v/>
      </c>
    </row>
    <row r="55" spans="1:10" ht="25.5" customHeight="1" x14ac:dyDescent="0.2">
      <c r="A55" s="94">
        <v>3</v>
      </c>
      <c r="B55" s="113" t="s">
        <v>73</v>
      </c>
      <c r="C55" s="210" t="s">
        <v>79</v>
      </c>
      <c r="D55" s="211"/>
      <c r="E55" s="211"/>
      <c r="F55" s="114">
        <f>'4 3 Pol'!AE587</f>
        <v>0</v>
      </c>
      <c r="G55" s="107">
        <f>'4 3 Pol'!AF587</f>
        <v>0</v>
      </c>
      <c r="H55" s="107">
        <f t="shared" si="1"/>
        <v>0</v>
      </c>
      <c r="I55" s="107">
        <f t="shared" si="2"/>
        <v>0</v>
      </c>
      <c r="J55" s="108" t="str">
        <f t="shared" si="3"/>
        <v/>
      </c>
    </row>
    <row r="56" spans="1:10" ht="25.5" customHeight="1" x14ac:dyDescent="0.2">
      <c r="A56" s="94">
        <v>2</v>
      </c>
      <c r="B56" s="109" t="s">
        <v>80</v>
      </c>
      <c r="C56" s="215" t="s">
        <v>81</v>
      </c>
      <c r="D56" s="216"/>
      <c r="E56" s="216"/>
      <c r="F56" s="110">
        <f>'4a 1 Pol'!AE1643</f>
        <v>0</v>
      </c>
      <c r="G56" s="111">
        <f>'4a 1 Pol'!AF1643</f>
        <v>0</v>
      </c>
      <c r="H56" s="111">
        <f t="shared" si="1"/>
        <v>0</v>
      </c>
      <c r="I56" s="111">
        <f t="shared" si="2"/>
        <v>0</v>
      </c>
      <c r="J56" s="112" t="str">
        <f t="shared" si="3"/>
        <v/>
      </c>
    </row>
    <row r="57" spans="1:10" ht="25.5" customHeight="1" x14ac:dyDescent="0.2">
      <c r="A57" s="94">
        <v>3</v>
      </c>
      <c r="B57" s="113" t="s">
        <v>58</v>
      </c>
      <c r="C57" s="210" t="s">
        <v>82</v>
      </c>
      <c r="D57" s="211"/>
      <c r="E57" s="211"/>
      <c r="F57" s="114">
        <f>'4a 1 Pol'!AE1643</f>
        <v>0</v>
      </c>
      <c r="G57" s="107">
        <f>'4a 1 Pol'!AF1643</f>
        <v>0</v>
      </c>
      <c r="H57" s="107">
        <f t="shared" si="1"/>
        <v>0</v>
      </c>
      <c r="I57" s="107">
        <f t="shared" si="2"/>
        <v>0</v>
      </c>
      <c r="J57" s="108" t="str">
        <f t="shared" si="3"/>
        <v/>
      </c>
    </row>
    <row r="58" spans="1:10" ht="25.5" customHeight="1" x14ac:dyDescent="0.2">
      <c r="A58" s="94">
        <v>2</v>
      </c>
      <c r="B58" s="109" t="s">
        <v>83</v>
      </c>
      <c r="C58" s="215" t="s">
        <v>84</v>
      </c>
      <c r="D58" s="216"/>
      <c r="E58" s="216"/>
      <c r="F58" s="110">
        <f>'4b 1 Pol'!AE448+'4b 2 Pol'!AE132</f>
        <v>0</v>
      </c>
      <c r="G58" s="111">
        <f>'4b 1 Pol'!AF448+'4b 2 Pol'!AF132</f>
        <v>0</v>
      </c>
      <c r="H58" s="111">
        <f t="shared" si="1"/>
        <v>0</v>
      </c>
      <c r="I58" s="111">
        <f t="shared" si="2"/>
        <v>0</v>
      </c>
      <c r="J58" s="112" t="str">
        <f t="shared" si="3"/>
        <v/>
      </c>
    </row>
    <row r="59" spans="1:10" ht="25.5" customHeight="1" x14ac:dyDescent="0.2">
      <c r="A59" s="94">
        <v>3</v>
      </c>
      <c r="B59" s="113" t="s">
        <v>58</v>
      </c>
      <c r="C59" s="210" t="s">
        <v>85</v>
      </c>
      <c r="D59" s="211"/>
      <c r="E59" s="211"/>
      <c r="F59" s="114">
        <f>'4b 1 Pol'!AE448</f>
        <v>0</v>
      </c>
      <c r="G59" s="107">
        <f>'4b 1 Pol'!AF448</f>
        <v>0</v>
      </c>
      <c r="H59" s="107">
        <f t="shared" si="1"/>
        <v>0</v>
      </c>
      <c r="I59" s="107">
        <f t="shared" si="2"/>
        <v>0</v>
      </c>
      <c r="J59" s="108" t="str">
        <f t="shared" si="3"/>
        <v/>
      </c>
    </row>
    <row r="60" spans="1:10" ht="25.5" customHeight="1" x14ac:dyDescent="0.2">
      <c r="A60" s="94">
        <v>3</v>
      </c>
      <c r="B60" s="113" t="s">
        <v>63</v>
      </c>
      <c r="C60" s="210" t="s">
        <v>86</v>
      </c>
      <c r="D60" s="211"/>
      <c r="E60" s="211"/>
      <c r="F60" s="114">
        <f>'4b 2 Pol'!AE132</f>
        <v>0</v>
      </c>
      <c r="G60" s="107">
        <f>'4b 2 Pol'!AF132</f>
        <v>0</v>
      </c>
      <c r="H60" s="107">
        <f t="shared" si="1"/>
        <v>0</v>
      </c>
      <c r="I60" s="107">
        <f t="shared" si="2"/>
        <v>0</v>
      </c>
      <c r="J60" s="108" t="str">
        <f t="shared" si="3"/>
        <v/>
      </c>
    </row>
    <row r="61" spans="1:10" ht="25.5" customHeight="1" x14ac:dyDescent="0.2">
      <c r="A61" s="94">
        <v>2</v>
      </c>
      <c r="B61" s="109" t="s">
        <v>87</v>
      </c>
      <c r="C61" s="215" t="s">
        <v>88</v>
      </c>
      <c r="D61" s="216"/>
      <c r="E61" s="216"/>
      <c r="F61" s="110">
        <f>'5 1 Pol'!AE153</f>
        <v>0</v>
      </c>
      <c r="G61" s="111">
        <f>'5 1 Pol'!AF153</f>
        <v>0</v>
      </c>
      <c r="H61" s="111">
        <f t="shared" si="1"/>
        <v>0</v>
      </c>
      <c r="I61" s="111">
        <f t="shared" si="2"/>
        <v>0</v>
      </c>
      <c r="J61" s="112" t="str">
        <f t="shared" si="3"/>
        <v/>
      </c>
    </row>
    <row r="62" spans="1:10" ht="25.5" customHeight="1" x14ac:dyDescent="0.2">
      <c r="A62" s="94">
        <v>3</v>
      </c>
      <c r="B62" s="113" t="s">
        <v>58</v>
      </c>
      <c r="C62" s="210" t="s">
        <v>89</v>
      </c>
      <c r="D62" s="211"/>
      <c r="E62" s="211"/>
      <c r="F62" s="114">
        <f>'5 1 Pol'!AE153</f>
        <v>0</v>
      </c>
      <c r="G62" s="107">
        <f>'5 1 Pol'!AF153</f>
        <v>0</v>
      </c>
      <c r="H62" s="107">
        <f t="shared" si="1"/>
        <v>0</v>
      </c>
      <c r="I62" s="107">
        <f t="shared" si="2"/>
        <v>0</v>
      </c>
      <c r="J62" s="108" t="str">
        <f t="shared" si="3"/>
        <v/>
      </c>
    </row>
    <row r="63" spans="1:10" ht="25.5" customHeight="1" x14ac:dyDescent="0.2">
      <c r="A63" s="94">
        <v>2</v>
      </c>
      <c r="B63" s="109" t="s">
        <v>90</v>
      </c>
      <c r="C63" s="215" t="s">
        <v>91</v>
      </c>
      <c r="D63" s="216"/>
      <c r="E63" s="216"/>
      <c r="F63" s="110">
        <f>'6 1 Pol'!AE52+'6 2 Pol'!AE81</f>
        <v>0</v>
      </c>
      <c r="G63" s="111">
        <f>'6 1 Pol'!AF52+'6 2 Pol'!AF81</f>
        <v>0</v>
      </c>
      <c r="H63" s="111">
        <f t="shared" si="1"/>
        <v>0</v>
      </c>
      <c r="I63" s="111">
        <f t="shared" si="2"/>
        <v>0</v>
      </c>
      <c r="J63" s="112" t="str">
        <f t="shared" si="3"/>
        <v/>
      </c>
    </row>
    <row r="64" spans="1:10" ht="25.5" customHeight="1" x14ac:dyDescent="0.2">
      <c r="A64" s="94">
        <v>3</v>
      </c>
      <c r="B64" s="113" t="s">
        <v>58</v>
      </c>
      <c r="C64" s="210" t="s">
        <v>92</v>
      </c>
      <c r="D64" s="211"/>
      <c r="E64" s="211"/>
      <c r="F64" s="114">
        <f>'6 1 Pol'!AE52</f>
        <v>0</v>
      </c>
      <c r="G64" s="107">
        <f>'6 1 Pol'!AF52</f>
        <v>0</v>
      </c>
      <c r="H64" s="107">
        <f t="shared" si="1"/>
        <v>0</v>
      </c>
      <c r="I64" s="107">
        <f t="shared" si="2"/>
        <v>0</v>
      </c>
      <c r="J64" s="108" t="str">
        <f t="shared" si="3"/>
        <v/>
      </c>
    </row>
    <row r="65" spans="1:10" ht="25.5" customHeight="1" x14ac:dyDescent="0.2">
      <c r="A65" s="94">
        <v>3</v>
      </c>
      <c r="B65" s="113" t="s">
        <v>63</v>
      </c>
      <c r="C65" s="210" t="s">
        <v>93</v>
      </c>
      <c r="D65" s="211"/>
      <c r="E65" s="211"/>
      <c r="F65" s="114">
        <f>'6 2 Pol'!AE81</f>
        <v>0</v>
      </c>
      <c r="G65" s="107">
        <f>'6 2 Pol'!AF81</f>
        <v>0</v>
      </c>
      <c r="H65" s="107">
        <f t="shared" si="1"/>
        <v>0</v>
      </c>
      <c r="I65" s="107">
        <f t="shared" si="2"/>
        <v>0</v>
      </c>
      <c r="J65" s="108" t="str">
        <f t="shared" si="3"/>
        <v/>
      </c>
    </row>
    <row r="66" spans="1:10" ht="25.5" customHeight="1" x14ac:dyDescent="0.2">
      <c r="A66" s="94"/>
      <c r="B66" s="212" t="s">
        <v>94</v>
      </c>
      <c r="C66" s="213"/>
      <c r="D66" s="213"/>
      <c r="E66" s="214"/>
      <c r="F66" s="115">
        <f>SUMIF(A39:A65,"=1",F39:F65)</f>
        <v>0</v>
      </c>
      <c r="G66" s="116">
        <f>SUMIF(A39:A65,"=1",G39:G65)</f>
        <v>0</v>
      </c>
      <c r="H66" s="116">
        <f>SUMIF(A39:A65,"=1",H39:H65)</f>
        <v>0</v>
      </c>
      <c r="I66" s="116">
        <f>SUMIF(A39:A65,"=1",I39:I65)</f>
        <v>0</v>
      </c>
      <c r="J66" s="117">
        <f>SUMIF(A39:A65,"=1",J39:J65)</f>
        <v>0</v>
      </c>
    </row>
    <row r="70" spans="1:10" ht="15.75" x14ac:dyDescent="0.25">
      <c r="B70" s="125" t="s">
        <v>96</v>
      </c>
    </row>
    <row r="72" spans="1:10" ht="25.5" customHeight="1" x14ac:dyDescent="0.2">
      <c r="A72" s="126"/>
      <c r="B72" s="129" t="s">
        <v>17</v>
      </c>
      <c r="C72" s="129" t="s">
        <v>5</v>
      </c>
      <c r="D72" s="130"/>
      <c r="E72" s="130"/>
      <c r="F72" s="131" t="s">
        <v>97</v>
      </c>
      <c r="G72" s="131"/>
      <c r="H72" s="131"/>
      <c r="I72" s="131" t="s">
        <v>29</v>
      </c>
      <c r="J72" s="131" t="s">
        <v>0</v>
      </c>
    </row>
    <row r="73" spans="1:10" ht="25.5" customHeight="1" x14ac:dyDescent="0.2">
      <c r="A73" s="127"/>
      <c r="B73" s="132" t="s">
        <v>58</v>
      </c>
      <c r="C73" s="208" t="s">
        <v>98</v>
      </c>
      <c r="D73" s="209"/>
      <c r="E73" s="209"/>
      <c r="F73" s="137" t="s">
        <v>24</v>
      </c>
      <c r="G73" s="138"/>
      <c r="H73" s="138"/>
      <c r="I73" s="138">
        <f>'1 1 Pol'!G8+'2 1 Pol'!G8+'3 1 Pol'!G8+'3 2 Pol'!G8+'4 3 Pol'!G8+'4a 1 Pol'!G8+'4b 1 Pol'!G8+'4b 2 Pol'!G8</f>
        <v>0</v>
      </c>
      <c r="J73" s="135" t="str">
        <f>IF(I132=0,"",I73/I132*100)</f>
        <v/>
      </c>
    </row>
    <row r="74" spans="1:10" ht="25.5" customHeight="1" x14ac:dyDescent="0.2">
      <c r="A74" s="127"/>
      <c r="B74" s="132" t="s">
        <v>99</v>
      </c>
      <c r="C74" s="208" t="s">
        <v>89</v>
      </c>
      <c r="D74" s="209"/>
      <c r="E74" s="209"/>
      <c r="F74" s="137" t="s">
        <v>24</v>
      </c>
      <c r="G74" s="138"/>
      <c r="H74" s="138"/>
      <c r="I74" s="138">
        <f>'5 1 Pol'!G8</f>
        <v>0</v>
      </c>
      <c r="J74" s="135" t="str">
        <f>IF(I132=0,"",I74/I132*100)</f>
        <v/>
      </c>
    </row>
    <row r="75" spans="1:10" ht="25.5" customHeight="1" x14ac:dyDescent="0.2">
      <c r="A75" s="127"/>
      <c r="B75" s="132" t="s">
        <v>100</v>
      </c>
      <c r="C75" s="208" t="s">
        <v>101</v>
      </c>
      <c r="D75" s="209"/>
      <c r="E75" s="209"/>
      <c r="F75" s="137" t="s">
        <v>24</v>
      </c>
      <c r="G75" s="138"/>
      <c r="H75" s="138"/>
      <c r="I75" s="138">
        <f>'5 1 Pol'!G49</f>
        <v>0</v>
      </c>
      <c r="J75" s="135" t="str">
        <f>IF(I132=0,"",I75/I132*100)</f>
        <v/>
      </c>
    </row>
    <row r="76" spans="1:10" ht="25.5" customHeight="1" x14ac:dyDescent="0.2">
      <c r="A76" s="127"/>
      <c r="B76" s="132" t="s">
        <v>102</v>
      </c>
      <c r="C76" s="208" t="s">
        <v>103</v>
      </c>
      <c r="D76" s="209"/>
      <c r="E76" s="209"/>
      <c r="F76" s="137" t="s">
        <v>24</v>
      </c>
      <c r="G76" s="138"/>
      <c r="H76" s="138"/>
      <c r="I76" s="138">
        <f>'5 1 Pol'!G68</f>
        <v>0</v>
      </c>
      <c r="J76" s="135" t="str">
        <f>IF(I132=0,"",I76/I132*100)</f>
        <v/>
      </c>
    </row>
    <row r="77" spans="1:10" ht="25.5" customHeight="1" x14ac:dyDescent="0.2">
      <c r="A77" s="127"/>
      <c r="B77" s="132" t="s">
        <v>104</v>
      </c>
      <c r="C77" s="208" t="s">
        <v>105</v>
      </c>
      <c r="D77" s="209"/>
      <c r="E77" s="209"/>
      <c r="F77" s="137" t="s">
        <v>24</v>
      </c>
      <c r="G77" s="138"/>
      <c r="H77" s="138"/>
      <c r="I77" s="138">
        <f>'5 1 Pol'!G101</f>
        <v>0</v>
      </c>
      <c r="J77" s="135" t="str">
        <f>IF(I132=0,"",I77/I132*100)</f>
        <v/>
      </c>
    </row>
    <row r="78" spans="1:10" ht="25.5" customHeight="1" x14ac:dyDescent="0.2">
      <c r="A78" s="127"/>
      <c r="B78" s="132" t="s">
        <v>63</v>
      </c>
      <c r="C78" s="208" t="s">
        <v>106</v>
      </c>
      <c r="D78" s="209"/>
      <c r="E78" s="209"/>
      <c r="F78" s="137" t="s">
        <v>24</v>
      </c>
      <c r="G78" s="138"/>
      <c r="H78" s="138"/>
      <c r="I78" s="138">
        <f>'1 1 Pol'!G18+'2 1 Pol'!G68</f>
        <v>0</v>
      </c>
      <c r="J78" s="135" t="str">
        <f>IF(I132=0,"",I78/I132*100)</f>
        <v/>
      </c>
    </row>
    <row r="79" spans="1:10" ht="25.5" customHeight="1" x14ac:dyDescent="0.2">
      <c r="A79" s="127"/>
      <c r="B79" s="132" t="s">
        <v>107</v>
      </c>
      <c r="C79" s="208" t="s">
        <v>108</v>
      </c>
      <c r="D79" s="209"/>
      <c r="E79" s="209"/>
      <c r="F79" s="137" t="s">
        <v>24</v>
      </c>
      <c r="G79" s="138"/>
      <c r="H79" s="138"/>
      <c r="I79" s="138">
        <f>'1 1 Pol'!G26+'2 1 Pol'!G75</f>
        <v>0</v>
      </c>
      <c r="J79" s="135" t="str">
        <f>IF(I132=0,"",I79/I132*100)</f>
        <v/>
      </c>
    </row>
    <row r="80" spans="1:10" ht="25.5" customHeight="1" x14ac:dyDescent="0.2">
      <c r="A80" s="127"/>
      <c r="B80" s="132" t="s">
        <v>109</v>
      </c>
      <c r="C80" s="208" t="s">
        <v>110</v>
      </c>
      <c r="D80" s="209"/>
      <c r="E80" s="209"/>
      <c r="F80" s="137" t="s">
        <v>24</v>
      </c>
      <c r="G80" s="138"/>
      <c r="H80" s="138"/>
      <c r="I80" s="138">
        <f>'2 1 Pol'!G148</f>
        <v>0</v>
      </c>
      <c r="J80" s="135" t="str">
        <f>IF(I132=0,"",I80/I132*100)</f>
        <v/>
      </c>
    </row>
    <row r="81" spans="1:10" ht="25.5" customHeight="1" x14ac:dyDescent="0.2">
      <c r="A81" s="127"/>
      <c r="B81" s="132" t="s">
        <v>111</v>
      </c>
      <c r="C81" s="208" t="s">
        <v>112</v>
      </c>
      <c r="D81" s="209"/>
      <c r="E81" s="209"/>
      <c r="F81" s="137" t="s">
        <v>24</v>
      </c>
      <c r="G81" s="138"/>
      <c r="H81" s="138"/>
      <c r="I81" s="138">
        <f>'3 1 Pol'!G95+'3 2 Pol'!G39+'4 3 Pol'!G346+'4a 1 Pol'!G1119+'4b 1 Pol'!G278+'4b 2 Pol'!G62</f>
        <v>0</v>
      </c>
      <c r="J81" s="135" t="str">
        <f>IF(I132=0,"",I81/I132*100)</f>
        <v/>
      </c>
    </row>
    <row r="82" spans="1:10" ht="25.5" customHeight="1" x14ac:dyDescent="0.2">
      <c r="A82" s="127"/>
      <c r="B82" s="132" t="s">
        <v>87</v>
      </c>
      <c r="C82" s="208" t="s">
        <v>113</v>
      </c>
      <c r="D82" s="209"/>
      <c r="E82" s="209"/>
      <c r="F82" s="137" t="s">
        <v>24</v>
      </c>
      <c r="G82" s="138"/>
      <c r="H82" s="138"/>
      <c r="I82" s="138">
        <f>'2 1 Pol'!G176+'3 1 Pol'!G113+'3 2 Pol'!G43+'4b 2 Pol'!G66+'5 1 Pol'!G130</f>
        <v>0</v>
      </c>
      <c r="J82" s="135" t="str">
        <f>IF(I132=0,"",I82/I132*100)</f>
        <v/>
      </c>
    </row>
    <row r="83" spans="1:10" ht="25.5" customHeight="1" x14ac:dyDescent="0.2">
      <c r="A83" s="127"/>
      <c r="B83" s="132" t="s">
        <v>114</v>
      </c>
      <c r="C83" s="208" t="s">
        <v>115</v>
      </c>
      <c r="D83" s="209"/>
      <c r="E83" s="209"/>
      <c r="F83" s="137" t="s">
        <v>24</v>
      </c>
      <c r="G83" s="138"/>
      <c r="H83" s="138"/>
      <c r="I83" s="138">
        <f>'2 1 Pol'!G232</f>
        <v>0</v>
      </c>
      <c r="J83" s="135" t="str">
        <f>IF(I132=0,"",I83/I132*100)</f>
        <v/>
      </c>
    </row>
    <row r="84" spans="1:10" ht="25.5" customHeight="1" x14ac:dyDescent="0.2">
      <c r="A84" s="127"/>
      <c r="B84" s="132" t="s">
        <v>116</v>
      </c>
      <c r="C84" s="208" t="s">
        <v>117</v>
      </c>
      <c r="D84" s="209"/>
      <c r="E84" s="209"/>
      <c r="F84" s="137" t="s">
        <v>24</v>
      </c>
      <c r="G84" s="138"/>
      <c r="H84" s="138"/>
      <c r="I84" s="138">
        <f>'1 1 Pol'!G45+'2 1 Pol'!G257</f>
        <v>0</v>
      </c>
      <c r="J84" s="135" t="str">
        <f>IF(I132=0,"",I84/I132*100)</f>
        <v/>
      </c>
    </row>
    <row r="85" spans="1:10" ht="25.5" customHeight="1" x14ac:dyDescent="0.2">
      <c r="A85" s="127"/>
      <c r="B85" s="132" t="s">
        <v>118</v>
      </c>
      <c r="C85" s="208" t="s">
        <v>119</v>
      </c>
      <c r="D85" s="209"/>
      <c r="E85" s="209"/>
      <c r="F85" s="137" t="s">
        <v>24</v>
      </c>
      <c r="G85" s="138"/>
      <c r="H85" s="138"/>
      <c r="I85" s="138">
        <f>'1 1 Pol'!G72+'2 1 Pol'!G584</f>
        <v>0</v>
      </c>
      <c r="J85" s="135" t="str">
        <f>IF(I132=0,"",I85/I132*100)</f>
        <v/>
      </c>
    </row>
    <row r="86" spans="1:10" ht="25.5" customHeight="1" x14ac:dyDescent="0.2">
      <c r="A86" s="127"/>
      <c r="B86" s="132" t="s">
        <v>120</v>
      </c>
      <c r="C86" s="208" t="s">
        <v>121</v>
      </c>
      <c r="D86" s="209"/>
      <c r="E86" s="209"/>
      <c r="F86" s="137" t="s">
        <v>24</v>
      </c>
      <c r="G86" s="138"/>
      <c r="H86" s="138"/>
      <c r="I86" s="138">
        <f>'1 1 Pol'!G182+'2 1 Pol'!G927</f>
        <v>0</v>
      </c>
      <c r="J86" s="135" t="str">
        <f>IF(I132=0,"",I86/I132*100)</f>
        <v/>
      </c>
    </row>
    <row r="87" spans="1:10" ht="25.5" customHeight="1" x14ac:dyDescent="0.2">
      <c r="A87" s="127"/>
      <c r="B87" s="132" t="s">
        <v>122</v>
      </c>
      <c r="C87" s="208" t="s">
        <v>123</v>
      </c>
      <c r="D87" s="209"/>
      <c r="E87" s="209"/>
      <c r="F87" s="137" t="s">
        <v>24</v>
      </c>
      <c r="G87" s="138"/>
      <c r="H87" s="138"/>
      <c r="I87" s="138">
        <f>'2 1 Pol'!G1050</f>
        <v>0</v>
      </c>
      <c r="J87" s="135" t="str">
        <f>IF(I132=0,"",I87/I132*100)</f>
        <v/>
      </c>
    </row>
    <row r="88" spans="1:10" ht="25.5" customHeight="1" x14ac:dyDescent="0.2">
      <c r="A88" s="127"/>
      <c r="B88" s="132" t="s">
        <v>124</v>
      </c>
      <c r="C88" s="208" t="s">
        <v>125</v>
      </c>
      <c r="D88" s="209"/>
      <c r="E88" s="209"/>
      <c r="F88" s="137" t="s">
        <v>24</v>
      </c>
      <c r="G88" s="138"/>
      <c r="H88" s="138"/>
      <c r="I88" s="138">
        <f>'2 2.4.1 Pol'!G8+'4 3 Pol'!G394+'4a 1 Pol'!G1229+'4b 1 Pol'!G316+'4b 2 Pol'!G74</f>
        <v>0</v>
      </c>
      <c r="J88" s="135" t="str">
        <f>IF(I132=0,"",I88/I132*100)</f>
        <v/>
      </c>
    </row>
    <row r="89" spans="1:10" ht="25.5" customHeight="1" x14ac:dyDescent="0.2">
      <c r="A89" s="127"/>
      <c r="B89" s="132" t="s">
        <v>126</v>
      </c>
      <c r="C89" s="208" t="s">
        <v>127</v>
      </c>
      <c r="D89" s="209"/>
      <c r="E89" s="209"/>
      <c r="F89" s="137" t="s">
        <v>24</v>
      </c>
      <c r="G89" s="138"/>
      <c r="H89" s="138"/>
      <c r="I89" s="138">
        <f>'4a 1 Pol'!G1490</f>
        <v>0</v>
      </c>
      <c r="J89" s="135" t="str">
        <f>IF(I132=0,"",I89/I132*100)</f>
        <v/>
      </c>
    </row>
    <row r="90" spans="1:10" ht="25.5" customHeight="1" x14ac:dyDescent="0.2">
      <c r="A90" s="127"/>
      <c r="B90" s="132" t="s">
        <v>128</v>
      </c>
      <c r="C90" s="208" t="s">
        <v>129</v>
      </c>
      <c r="D90" s="209"/>
      <c r="E90" s="209"/>
      <c r="F90" s="137" t="s">
        <v>24</v>
      </c>
      <c r="G90" s="138"/>
      <c r="H90" s="138"/>
      <c r="I90" s="138">
        <f>'3 1 Pol'!G147+'3 2 Pol'!G95+'4 3 Pol'!G407+'4a 1 Pol'!G1532+'4b 1 Pol'!G418</f>
        <v>0</v>
      </c>
      <c r="J90" s="135" t="str">
        <f>IF(I132=0,"",I90/I132*100)</f>
        <v/>
      </c>
    </row>
    <row r="91" spans="1:10" ht="25.5" customHeight="1" x14ac:dyDescent="0.2">
      <c r="A91" s="127"/>
      <c r="B91" s="132" t="s">
        <v>130</v>
      </c>
      <c r="C91" s="208" t="s">
        <v>131</v>
      </c>
      <c r="D91" s="209"/>
      <c r="E91" s="209"/>
      <c r="F91" s="137" t="s">
        <v>24</v>
      </c>
      <c r="G91" s="138"/>
      <c r="H91" s="138"/>
      <c r="I91" s="138">
        <f>'2 2.4.1 Pol'!G42</f>
        <v>0</v>
      </c>
      <c r="J91" s="135" t="str">
        <f>IF(I132=0,"",I91/I132*100)</f>
        <v/>
      </c>
    </row>
    <row r="92" spans="1:10" ht="25.5" customHeight="1" x14ac:dyDescent="0.2">
      <c r="A92" s="127"/>
      <c r="B92" s="132" t="s">
        <v>132</v>
      </c>
      <c r="C92" s="208" t="s">
        <v>133</v>
      </c>
      <c r="D92" s="209"/>
      <c r="E92" s="209"/>
      <c r="F92" s="137" t="s">
        <v>24</v>
      </c>
      <c r="G92" s="138"/>
      <c r="H92" s="138"/>
      <c r="I92" s="138">
        <f>'3 1 Pol'!G184</f>
        <v>0</v>
      </c>
      <c r="J92" s="135" t="str">
        <f>IF(I132=0,"",I92/I132*100)</f>
        <v/>
      </c>
    </row>
    <row r="93" spans="1:10" ht="25.5" customHeight="1" x14ac:dyDescent="0.2">
      <c r="A93" s="127"/>
      <c r="B93" s="132" t="s">
        <v>134</v>
      </c>
      <c r="C93" s="208" t="s">
        <v>135</v>
      </c>
      <c r="D93" s="209"/>
      <c r="E93" s="209"/>
      <c r="F93" s="137" t="s">
        <v>24</v>
      </c>
      <c r="G93" s="138"/>
      <c r="H93" s="138"/>
      <c r="I93" s="138">
        <f>'1 1 Pol'!G246+'2 1 Pol'!G1065</f>
        <v>0</v>
      </c>
      <c r="J93" s="135" t="str">
        <f>IF(I132=0,"",I93/I132*100)</f>
        <v/>
      </c>
    </row>
    <row r="94" spans="1:10" ht="25.5" customHeight="1" x14ac:dyDescent="0.2">
      <c r="A94" s="127"/>
      <c r="B94" s="132" t="s">
        <v>136</v>
      </c>
      <c r="C94" s="208" t="s">
        <v>137</v>
      </c>
      <c r="D94" s="209"/>
      <c r="E94" s="209"/>
      <c r="F94" s="137" t="s">
        <v>24</v>
      </c>
      <c r="G94" s="138"/>
      <c r="H94" s="138"/>
      <c r="I94" s="138">
        <f>'1 1 Pol'!G266+'2 1 Pol'!G1096</f>
        <v>0</v>
      </c>
      <c r="J94" s="135" t="str">
        <f>IF(I132=0,"",I94/I132*100)</f>
        <v/>
      </c>
    </row>
    <row r="95" spans="1:10" ht="25.5" customHeight="1" x14ac:dyDescent="0.2">
      <c r="A95" s="127"/>
      <c r="B95" s="132" t="s">
        <v>138</v>
      </c>
      <c r="C95" s="208" t="s">
        <v>139</v>
      </c>
      <c r="D95" s="209"/>
      <c r="E95" s="209"/>
      <c r="F95" s="137" t="s">
        <v>24</v>
      </c>
      <c r="G95" s="138"/>
      <c r="H95" s="138"/>
      <c r="I95" s="138">
        <f>'5 1 Pol'!G141</f>
        <v>0</v>
      </c>
      <c r="J95" s="135" t="str">
        <f>IF(I132=0,"",I95/I132*100)</f>
        <v/>
      </c>
    </row>
    <row r="96" spans="1:10" ht="25.5" customHeight="1" x14ac:dyDescent="0.2">
      <c r="A96" s="127"/>
      <c r="B96" s="132" t="s">
        <v>140</v>
      </c>
      <c r="C96" s="208" t="s">
        <v>141</v>
      </c>
      <c r="D96" s="209"/>
      <c r="E96" s="209"/>
      <c r="F96" s="137" t="s">
        <v>24</v>
      </c>
      <c r="G96" s="138"/>
      <c r="H96" s="138"/>
      <c r="I96" s="138">
        <f>'1 1 Pol'!G287+'2 1 Pol'!G1132+'3 1 Pol'!G215+'3 2 Pol'!G120+'4b 2 Pol'!G111</f>
        <v>0</v>
      </c>
      <c r="J96" s="135" t="str">
        <f>IF(I132=0,"",I96/I132*100)</f>
        <v/>
      </c>
    </row>
    <row r="97" spans="1:10" ht="25.5" customHeight="1" x14ac:dyDescent="0.2">
      <c r="A97" s="127"/>
      <c r="B97" s="132" t="s">
        <v>142</v>
      </c>
      <c r="C97" s="208" t="s">
        <v>143</v>
      </c>
      <c r="D97" s="209"/>
      <c r="E97" s="209"/>
      <c r="F97" s="137" t="s">
        <v>24</v>
      </c>
      <c r="G97" s="138"/>
      <c r="H97" s="138"/>
      <c r="I97" s="138">
        <f>'4 3 Pol'!G582+'4a 1 Pol'!G1629+'4b 1 Pol'!G444+'4b 2 Pol'!G127</f>
        <v>0</v>
      </c>
      <c r="J97" s="135" t="str">
        <f>IF(I132=0,"",I97/I132*100)</f>
        <v/>
      </c>
    </row>
    <row r="98" spans="1:10" ht="25.5" customHeight="1" x14ac:dyDescent="0.2">
      <c r="A98" s="127"/>
      <c r="B98" s="132" t="s">
        <v>142</v>
      </c>
      <c r="C98" s="208" t="s">
        <v>144</v>
      </c>
      <c r="D98" s="209"/>
      <c r="E98" s="209"/>
      <c r="F98" s="137" t="s">
        <v>24</v>
      </c>
      <c r="G98" s="138"/>
      <c r="H98" s="138"/>
      <c r="I98" s="138">
        <f>'1 1 Pol'!G402+'2 1 Pol'!G1359+'3 1 Pol'!G238+'3 2 Pol'!G173+'5 1 Pol'!G150</f>
        <v>0</v>
      </c>
      <c r="J98" s="135" t="str">
        <f>IF(I132=0,"",I98/I132*100)</f>
        <v/>
      </c>
    </row>
    <row r="99" spans="1:10" ht="25.5" customHeight="1" x14ac:dyDescent="0.2">
      <c r="A99" s="127"/>
      <c r="B99" s="132" t="s">
        <v>145</v>
      </c>
      <c r="C99" s="208" t="s">
        <v>146</v>
      </c>
      <c r="D99" s="209"/>
      <c r="E99" s="209"/>
      <c r="F99" s="137" t="s">
        <v>25</v>
      </c>
      <c r="G99" s="138"/>
      <c r="H99" s="138"/>
      <c r="I99" s="138">
        <f>'1 1 Pol'!G405+'2 1 Pol'!G1362+'4a 1 Pol'!G1633</f>
        <v>0</v>
      </c>
      <c r="J99" s="135" t="str">
        <f>IF(I132=0,"",I99/I132*100)</f>
        <v/>
      </c>
    </row>
    <row r="100" spans="1:10" ht="25.5" customHeight="1" x14ac:dyDescent="0.2">
      <c r="A100" s="127"/>
      <c r="B100" s="132" t="s">
        <v>147</v>
      </c>
      <c r="C100" s="208" t="s">
        <v>148</v>
      </c>
      <c r="D100" s="209"/>
      <c r="E100" s="209"/>
      <c r="F100" s="137" t="s">
        <v>25</v>
      </c>
      <c r="G100" s="138"/>
      <c r="H100" s="138"/>
      <c r="I100" s="138">
        <f>'2 1 Pol'!G1373+'2 2.4.4 Pol'!G8</f>
        <v>0</v>
      </c>
      <c r="J100" s="135" t="str">
        <f>IF(I132=0,"",I100/I132*100)</f>
        <v/>
      </c>
    </row>
    <row r="101" spans="1:10" ht="25.5" customHeight="1" x14ac:dyDescent="0.2">
      <c r="A101" s="127"/>
      <c r="B101" s="132" t="s">
        <v>149</v>
      </c>
      <c r="C101" s="208" t="s">
        <v>150</v>
      </c>
      <c r="D101" s="209"/>
      <c r="E101" s="209"/>
      <c r="F101" s="137" t="s">
        <v>25</v>
      </c>
      <c r="G101" s="138"/>
      <c r="H101" s="138"/>
      <c r="I101" s="138">
        <f>'1 1 Pol'!G445+'2 2.4.1 Pol'!G45</f>
        <v>0</v>
      </c>
      <c r="J101" s="135" t="str">
        <f>IF(I132=0,"",I101/I132*100)</f>
        <v/>
      </c>
    </row>
    <row r="102" spans="1:10" ht="25.5" customHeight="1" x14ac:dyDescent="0.2">
      <c r="A102" s="127"/>
      <c r="B102" s="132" t="s">
        <v>151</v>
      </c>
      <c r="C102" s="208" t="s">
        <v>152</v>
      </c>
      <c r="D102" s="209"/>
      <c r="E102" s="209"/>
      <c r="F102" s="137" t="s">
        <v>25</v>
      </c>
      <c r="G102" s="138"/>
      <c r="H102" s="138"/>
      <c r="I102" s="138">
        <f>'2 2.4.1 Pol'!G87</f>
        <v>0</v>
      </c>
      <c r="J102" s="135" t="str">
        <f>IF(I132=0,"",I102/I132*100)</f>
        <v/>
      </c>
    </row>
    <row r="103" spans="1:10" ht="25.5" customHeight="1" x14ac:dyDescent="0.2">
      <c r="A103" s="127"/>
      <c r="B103" s="132" t="s">
        <v>153</v>
      </c>
      <c r="C103" s="208" t="s">
        <v>154</v>
      </c>
      <c r="D103" s="209"/>
      <c r="E103" s="209"/>
      <c r="F103" s="137" t="s">
        <v>25</v>
      </c>
      <c r="G103" s="138"/>
      <c r="H103" s="138"/>
      <c r="I103" s="138">
        <f>'2 2.4.1 Pol'!G214</f>
        <v>0</v>
      </c>
      <c r="J103" s="135" t="str">
        <f>IF(I132=0,"",I103/I132*100)</f>
        <v/>
      </c>
    </row>
    <row r="104" spans="1:10" ht="25.5" customHeight="1" x14ac:dyDescent="0.2">
      <c r="A104" s="127"/>
      <c r="B104" s="132" t="s">
        <v>155</v>
      </c>
      <c r="C104" s="208" t="s">
        <v>156</v>
      </c>
      <c r="D104" s="209"/>
      <c r="E104" s="209"/>
      <c r="F104" s="137" t="s">
        <v>25</v>
      </c>
      <c r="G104" s="138"/>
      <c r="H104" s="138"/>
      <c r="I104" s="138">
        <f>'2 2.4.1 Pol'!G228</f>
        <v>0</v>
      </c>
      <c r="J104" s="135" t="str">
        <f>IF(I132=0,"",I104/I132*100)</f>
        <v/>
      </c>
    </row>
    <row r="105" spans="1:10" ht="25.5" customHeight="1" x14ac:dyDescent="0.2">
      <c r="A105" s="127"/>
      <c r="B105" s="132" t="s">
        <v>157</v>
      </c>
      <c r="C105" s="208" t="s">
        <v>158</v>
      </c>
      <c r="D105" s="209"/>
      <c r="E105" s="209"/>
      <c r="F105" s="137" t="s">
        <v>25</v>
      </c>
      <c r="G105" s="138"/>
      <c r="H105" s="138"/>
      <c r="I105" s="138">
        <f>'2 2.4.3 Pol'!G8+'2 2.4.3 Pol'!G26+'2 2.4.3 Pol'!G89+'2 2.4.3 Pol'!G108</f>
        <v>0</v>
      </c>
      <c r="J105" s="135" t="str">
        <f>IF(I132=0,"",I105/I132*100)</f>
        <v/>
      </c>
    </row>
    <row r="106" spans="1:10" ht="25.5" customHeight="1" x14ac:dyDescent="0.2">
      <c r="A106" s="127"/>
      <c r="B106" s="132" t="s">
        <v>159</v>
      </c>
      <c r="C106" s="208" t="s">
        <v>160</v>
      </c>
      <c r="D106" s="209"/>
      <c r="E106" s="209"/>
      <c r="F106" s="137" t="s">
        <v>25</v>
      </c>
      <c r="G106" s="138"/>
      <c r="H106" s="138"/>
      <c r="I106" s="138">
        <f>'2 2.4.3 Pol'!G11+'2 2.4.3 Pol'!G82+'2 2.4.3 Pol'!G106</f>
        <v>0</v>
      </c>
      <c r="J106" s="135" t="str">
        <f>IF(I132=0,"",I106/I132*100)</f>
        <v/>
      </c>
    </row>
    <row r="107" spans="1:10" ht="25.5" customHeight="1" x14ac:dyDescent="0.2">
      <c r="A107" s="127"/>
      <c r="B107" s="132" t="s">
        <v>161</v>
      </c>
      <c r="C107" s="208" t="s">
        <v>162</v>
      </c>
      <c r="D107" s="209"/>
      <c r="E107" s="209"/>
      <c r="F107" s="137" t="s">
        <v>25</v>
      </c>
      <c r="G107" s="138"/>
      <c r="H107" s="138"/>
      <c r="I107" s="138">
        <f>'2 2.4.4 Pol'!G19</f>
        <v>0</v>
      </c>
      <c r="J107" s="135" t="str">
        <f>IF(I132=0,"",I107/I132*100)</f>
        <v/>
      </c>
    </row>
    <row r="108" spans="1:10" ht="25.5" customHeight="1" x14ac:dyDescent="0.2">
      <c r="A108" s="127"/>
      <c r="B108" s="132" t="s">
        <v>163</v>
      </c>
      <c r="C108" s="208" t="s">
        <v>164</v>
      </c>
      <c r="D108" s="209"/>
      <c r="E108" s="209"/>
      <c r="F108" s="137" t="s">
        <v>25</v>
      </c>
      <c r="G108" s="138"/>
      <c r="H108" s="138"/>
      <c r="I108" s="138">
        <f>'2 2.4.4 Pol'!G30</f>
        <v>0</v>
      </c>
      <c r="J108" s="135" t="str">
        <f>IF(I132=0,"",I108/I132*100)</f>
        <v/>
      </c>
    </row>
    <row r="109" spans="1:10" ht="25.5" customHeight="1" x14ac:dyDescent="0.2">
      <c r="A109" s="127"/>
      <c r="B109" s="132" t="s">
        <v>165</v>
      </c>
      <c r="C109" s="208" t="s">
        <v>166</v>
      </c>
      <c r="D109" s="209"/>
      <c r="E109" s="209"/>
      <c r="F109" s="137" t="s">
        <v>25</v>
      </c>
      <c r="G109" s="138"/>
      <c r="H109" s="138"/>
      <c r="I109" s="138">
        <f>'2 2.4.4 Pol'!G35</f>
        <v>0</v>
      </c>
      <c r="J109" s="135" t="str">
        <f>IF(I132=0,"",I109/I132*100)</f>
        <v/>
      </c>
    </row>
    <row r="110" spans="1:10" ht="25.5" customHeight="1" x14ac:dyDescent="0.2">
      <c r="A110" s="127"/>
      <c r="B110" s="132" t="s">
        <v>167</v>
      </c>
      <c r="C110" s="208" t="s">
        <v>168</v>
      </c>
      <c r="D110" s="209"/>
      <c r="E110" s="209"/>
      <c r="F110" s="137" t="s">
        <v>25</v>
      </c>
      <c r="G110" s="138"/>
      <c r="H110" s="138"/>
      <c r="I110" s="138">
        <f>'2 2.4.4 Pol'!G50</f>
        <v>0</v>
      </c>
      <c r="J110" s="135" t="str">
        <f>IF(I132=0,"",I110/I132*100)</f>
        <v/>
      </c>
    </row>
    <row r="111" spans="1:10" ht="25.5" customHeight="1" x14ac:dyDescent="0.2">
      <c r="A111" s="127"/>
      <c r="B111" s="132" t="s">
        <v>169</v>
      </c>
      <c r="C111" s="208" t="s">
        <v>170</v>
      </c>
      <c r="D111" s="209"/>
      <c r="E111" s="209"/>
      <c r="F111" s="137" t="s">
        <v>25</v>
      </c>
      <c r="G111" s="138"/>
      <c r="H111" s="138"/>
      <c r="I111" s="138">
        <f>'2 2.4.4 Pol'!G66</f>
        <v>0</v>
      </c>
      <c r="J111" s="135" t="str">
        <f>IF(I132=0,"",I111/I132*100)</f>
        <v/>
      </c>
    </row>
    <row r="112" spans="1:10" ht="25.5" customHeight="1" x14ac:dyDescent="0.2">
      <c r="A112" s="127"/>
      <c r="B112" s="132" t="s">
        <v>171</v>
      </c>
      <c r="C112" s="208" t="s">
        <v>172</v>
      </c>
      <c r="D112" s="209"/>
      <c r="E112" s="209"/>
      <c r="F112" s="137" t="s">
        <v>25</v>
      </c>
      <c r="G112" s="138"/>
      <c r="H112" s="138"/>
      <c r="I112" s="138">
        <f>'2 2.4.4 Pol'!G87</f>
        <v>0</v>
      </c>
      <c r="J112" s="135" t="str">
        <f>IF(I132=0,"",I112/I132*100)</f>
        <v/>
      </c>
    </row>
    <row r="113" spans="1:10" ht="25.5" customHeight="1" x14ac:dyDescent="0.2">
      <c r="A113" s="127"/>
      <c r="B113" s="132" t="s">
        <v>173</v>
      </c>
      <c r="C113" s="208" t="s">
        <v>174</v>
      </c>
      <c r="D113" s="209"/>
      <c r="E113" s="209"/>
      <c r="F113" s="137" t="s">
        <v>25</v>
      </c>
      <c r="G113" s="138"/>
      <c r="H113" s="138"/>
      <c r="I113" s="138">
        <f>'2 1 Pol'!G1483</f>
        <v>0</v>
      </c>
      <c r="J113" s="135" t="str">
        <f>IF(I132=0,"",I113/I132*100)</f>
        <v/>
      </c>
    </row>
    <row r="114" spans="1:10" ht="25.5" customHeight="1" x14ac:dyDescent="0.2">
      <c r="A114" s="127"/>
      <c r="B114" s="132" t="s">
        <v>175</v>
      </c>
      <c r="C114" s="208" t="s">
        <v>176</v>
      </c>
      <c r="D114" s="209"/>
      <c r="E114" s="209"/>
      <c r="F114" s="137" t="s">
        <v>25</v>
      </c>
      <c r="G114" s="138"/>
      <c r="H114" s="138"/>
      <c r="I114" s="138">
        <f>'1 1 Pol'!G450+'2 1 Pol'!G1490</f>
        <v>0</v>
      </c>
      <c r="J114" s="135" t="str">
        <f>IF(I132=0,"",I114/I132*100)</f>
        <v/>
      </c>
    </row>
    <row r="115" spans="1:10" ht="25.5" customHeight="1" x14ac:dyDescent="0.2">
      <c r="A115" s="127"/>
      <c r="B115" s="132" t="s">
        <v>177</v>
      </c>
      <c r="C115" s="208" t="s">
        <v>178</v>
      </c>
      <c r="D115" s="209"/>
      <c r="E115" s="209"/>
      <c r="F115" s="137" t="s">
        <v>25</v>
      </c>
      <c r="G115" s="138"/>
      <c r="H115" s="138"/>
      <c r="I115" s="138">
        <f>'2 1 Pol'!G1555</f>
        <v>0</v>
      </c>
      <c r="J115" s="135" t="str">
        <f>IF(I132=0,"",I115/I132*100)</f>
        <v/>
      </c>
    </row>
    <row r="116" spans="1:10" ht="25.5" customHeight="1" x14ac:dyDescent="0.2">
      <c r="A116" s="127"/>
      <c r="B116" s="132" t="s">
        <v>179</v>
      </c>
      <c r="C116" s="208" t="s">
        <v>180</v>
      </c>
      <c r="D116" s="209"/>
      <c r="E116" s="209"/>
      <c r="F116" s="137" t="s">
        <v>25</v>
      </c>
      <c r="G116" s="138"/>
      <c r="H116" s="138"/>
      <c r="I116" s="138">
        <f>'1 1 Pol'!G489+'2 1 Pol'!G1656</f>
        <v>0</v>
      </c>
      <c r="J116" s="135" t="str">
        <f>IF(I132=0,"",I116/I132*100)</f>
        <v/>
      </c>
    </row>
    <row r="117" spans="1:10" ht="25.5" customHeight="1" x14ac:dyDescent="0.2">
      <c r="A117" s="127"/>
      <c r="B117" s="132" t="s">
        <v>181</v>
      </c>
      <c r="C117" s="208" t="s">
        <v>182</v>
      </c>
      <c r="D117" s="209"/>
      <c r="E117" s="209"/>
      <c r="F117" s="137" t="s">
        <v>25</v>
      </c>
      <c r="G117" s="138"/>
      <c r="H117" s="138"/>
      <c r="I117" s="138">
        <f>'1 1 Pol'!G513+'2 1 Pol'!G1685</f>
        <v>0</v>
      </c>
      <c r="J117" s="135" t="str">
        <f>IF(I132=0,"",I117/I132*100)</f>
        <v/>
      </c>
    </row>
    <row r="118" spans="1:10" ht="25.5" customHeight="1" x14ac:dyDescent="0.2">
      <c r="A118" s="127"/>
      <c r="B118" s="132" t="s">
        <v>183</v>
      </c>
      <c r="C118" s="208" t="s">
        <v>184</v>
      </c>
      <c r="D118" s="209"/>
      <c r="E118" s="209"/>
      <c r="F118" s="137" t="s">
        <v>25</v>
      </c>
      <c r="G118" s="138"/>
      <c r="H118" s="138"/>
      <c r="I118" s="138">
        <f>'2 1 Pol'!G1734</f>
        <v>0</v>
      </c>
      <c r="J118" s="135" t="str">
        <f>IF(I132=0,"",I118/I132*100)</f>
        <v/>
      </c>
    </row>
    <row r="119" spans="1:10" ht="25.5" customHeight="1" x14ac:dyDescent="0.2">
      <c r="A119" s="127"/>
      <c r="B119" s="132" t="s">
        <v>185</v>
      </c>
      <c r="C119" s="208" t="s">
        <v>186</v>
      </c>
      <c r="D119" s="209"/>
      <c r="E119" s="209"/>
      <c r="F119" s="137" t="s">
        <v>25</v>
      </c>
      <c r="G119" s="138"/>
      <c r="H119" s="138"/>
      <c r="I119" s="138">
        <f>'2 1 Pol'!G1820</f>
        <v>0</v>
      </c>
      <c r="J119" s="135" t="str">
        <f>IF(I132=0,"",I119/I132*100)</f>
        <v/>
      </c>
    </row>
    <row r="120" spans="1:10" ht="25.5" customHeight="1" x14ac:dyDescent="0.2">
      <c r="A120" s="127"/>
      <c r="B120" s="132" t="s">
        <v>187</v>
      </c>
      <c r="C120" s="208" t="s">
        <v>188</v>
      </c>
      <c r="D120" s="209"/>
      <c r="E120" s="209"/>
      <c r="F120" s="137" t="s">
        <v>25</v>
      </c>
      <c r="G120" s="138"/>
      <c r="H120" s="138"/>
      <c r="I120" s="138">
        <f>'2 1 Pol'!G1884</f>
        <v>0</v>
      </c>
      <c r="J120" s="135" t="str">
        <f>IF(I132=0,"",I120/I132*100)</f>
        <v/>
      </c>
    </row>
    <row r="121" spans="1:10" ht="25.5" customHeight="1" x14ac:dyDescent="0.2">
      <c r="A121" s="127"/>
      <c r="B121" s="132" t="s">
        <v>189</v>
      </c>
      <c r="C121" s="208" t="s">
        <v>190</v>
      </c>
      <c r="D121" s="209"/>
      <c r="E121" s="209"/>
      <c r="F121" s="137" t="s">
        <v>25</v>
      </c>
      <c r="G121" s="138"/>
      <c r="H121" s="138"/>
      <c r="I121" s="138">
        <f>'2 1 Pol'!G1908</f>
        <v>0</v>
      </c>
      <c r="J121" s="135" t="str">
        <f>IF(I132=0,"",I121/I132*100)</f>
        <v/>
      </c>
    </row>
    <row r="122" spans="1:10" ht="25.5" customHeight="1" x14ac:dyDescent="0.2">
      <c r="A122" s="127"/>
      <c r="B122" s="132" t="s">
        <v>191</v>
      </c>
      <c r="C122" s="208" t="s">
        <v>192</v>
      </c>
      <c r="D122" s="209"/>
      <c r="E122" s="209"/>
      <c r="F122" s="137" t="s">
        <v>25</v>
      </c>
      <c r="G122" s="138"/>
      <c r="H122" s="138"/>
      <c r="I122" s="138">
        <f>'2 1 Pol'!G2135</f>
        <v>0</v>
      </c>
      <c r="J122" s="135" t="str">
        <f>IF(I132=0,"",I122/I132*100)</f>
        <v/>
      </c>
    </row>
    <row r="123" spans="1:10" ht="25.5" customHeight="1" x14ac:dyDescent="0.2">
      <c r="A123" s="127"/>
      <c r="B123" s="132" t="s">
        <v>193</v>
      </c>
      <c r="C123" s="208" t="s">
        <v>194</v>
      </c>
      <c r="D123" s="209"/>
      <c r="E123" s="209"/>
      <c r="F123" s="137" t="s">
        <v>25</v>
      </c>
      <c r="G123" s="138"/>
      <c r="H123" s="138"/>
      <c r="I123" s="138">
        <f>'1 1 Pol'!G530+'2 1 Pol'!G2141</f>
        <v>0</v>
      </c>
      <c r="J123" s="135" t="str">
        <f>IF(I132=0,"",I123/I132*100)</f>
        <v/>
      </c>
    </row>
    <row r="124" spans="1:10" ht="25.5" customHeight="1" x14ac:dyDescent="0.2">
      <c r="A124" s="127"/>
      <c r="B124" s="132" t="s">
        <v>195</v>
      </c>
      <c r="C124" s="208" t="s">
        <v>196</v>
      </c>
      <c r="D124" s="209"/>
      <c r="E124" s="209"/>
      <c r="F124" s="137" t="s">
        <v>25</v>
      </c>
      <c r="G124" s="138"/>
      <c r="H124" s="138"/>
      <c r="I124" s="138">
        <f>'1 1 Pol'!G570+'2 1 Pol'!G2282</f>
        <v>0</v>
      </c>
      <c r="J124" s="135" t="str">
        <f>IF(I132=0,"",I124/I132*100)</f>
        <v/>
      </c>
    </row>
    <row r="125" spans="1:10" ht="25.5" customHeight="1" x14ac:dyDescent="0.2">
      <c r="A125" s="127"/>
      <c r="B125" s="132" t="s">
        <v>197</v>
      </c>
      <c r="C125" s="208" t="s">
        <v>198</v>
      </c>
      <c r="D125" s="209"/>
      <c r="E125" s="209"/>
      <c r="F125" s="137" t="s">
        <v>26</v>
      </c>
      <c r="G125" s="138"/>
      <c r="H125" s="138"/>
      <c r="I125" s="138">
        <f>'1 D 3.4.1 Pol'!G8+'2 2.4.2 Pol'!G8</f>
        <v>0</v>
      </c>
      <c r="J125" s="135" t="str">
        <f>IF(I132=0,"",I125/I132*100)</f>
        <v/>
      </c>
    </row>
    <row r="126" spans="1:10" ht="25.5" customHeight="1" x14ac:dyDescent="0.2">
      <c r="A126" s="127"/>
      <c r="B126" s="132" t="s">
        <v>199</v>
      </c>
      <c r="C126" s="208" t="s">
        <v>200</v>
      </c>
      <c r="D126" s="209"/>
      <c r="E126" s="209"/>
      <c r="F126" s="137" t="s">
        <v>26</v>
      </c>
      <c r="G126" s="138"/>
      <c r="H126" s="138"/>
      <c r="I126" s="138">
        <f>'2 2.4.2 Pol'!G181</f>
        <v>0</v>
      </c>
      <c r="J126" s="135" t="str">
        <f>IF(I132=0,"",I126/I132*100)</f>
        <v/>
      </c>
    </row>
    <row r="127" spans="1:10" ht="25.5" customHeight="1" x14ac:dyDescent="0.2">
      <c r="A127" s="127"/>
      <c r="B127" s="132" t="s">
        <v>199</v>
      </c>
      <c r="C127" s="208" t="s">
        <v>201</v>
      </c>
      <c r="D127" s="209"/>
      <c r="E127" s="209"/>
      <c r="F127" s="137" t="s">
        <v>26</v>
      </c>
      <c r="G127" s="138"/>
      <c r="H127" s="138"/>
      <c r="I127" s="138">
        <f>'6 1 Pol'!G8+'6 2 Pol'!G8</f>
        <v>0</v>
      </c>
      <c r="J127" s="135" t="str">
        <f>IF(I132=0,"",I127/I132*100)</f>
        <v/>
      </c>
    </row>
    <row r="128" spans="1:10" ht="25.5" customHeight="1" x14ac:dyDescent="0.2">
      <c r="A128" s="127"/>
      <c r="B128" s="132" t="s">
        <v>202</v>
      </c>
      <c r="C128" s="208" t="s">
        <v>203</v>
      </c>
      <c r="D128" s="209"/>
      <c r="E128" s="209"/>
      <c r="F128" s="137" t="s">
        <v>26</v>
      </c>
      <c r="G128" s="138"/>
      <c r="H128" s="138"/>
      <c r="I128" s="138">
        <f>'6 1 Pol'!G33</f>
        <v>0</v>
      </c>
      <c r="J128" s="135" t="str">
        <f>IF(I132=0,"",I128/I132*100)</f>
        <v/>
      </c>
    </row>
    <row r="129" spans="1:10" ht="25.5" customHeight="1" x14ac:dyDescent="0.2">
      <c r="A129" s="127"/>
      <c r="B129" s="132" t="s">
        <v>204</v>
      </c>
      <c r="C129" s="208" t="s">
        <v>205</v>
      </c>
      <c r="D129" s="209"/>
      <c r="E129" s="209"/>
      <c r="F129" s="137" t="s">
        <v>26</v>
      </c>
      <c r="G129" s="138"/>
      <c r="H129" s="138"/>
      <c r="I129" s="138">
        <f>'1 D 3.4.1 Pol'!G64+'2 2.4.2 Pol'!G214+'6 2 Pol'!G55</f>
        <v>0</v>
      </c>
      <c r="J129" s="135" t="str">
        <f>IF(I132=0,"",I129/I132*100)</f>
        <v/>
      </c>
    </row>
    <row r="130" spans="1:10" ht="25.5" customHeight="1" x14ac:dyDescent="0.2">
      <c r="A130" s="127"/>
      <c r="B130" s="132" t="s">
        <v>206</v>
      </c>
      <c r="C130" s="208" t="s">
        <v>27</v>
      </c>
      <c r="D130" s="209"/>
      <c r="E130" s="209"/>
      <c r="F130" s="137" t="s">
        <v>206</v>
      </c>
      <c r="G130" s="138"/>
      <c r="H130" s="138"/>
      <c r="I130" s="138">
        <f>'01 1 Naklady'!G8</f>
        <v>0</v>
      </c>
      <c r="J130" s="135" t="str">
        <f>IF(I132=0,"",I130/I132*100)</f>
        <v/>
      </c>
    </row>
    <row r="131" spans="1:10" ht="25.5" customHeight="1" x14ac:dyDescent="0.2">
      <c r="A131" s="127"/>
      <c r="B131" s="132" t="s">
        <v>207</v>
      </c>
      <c r="C131" s="208" t="s">
        <v>28</v>
      </c>
      <c r="D131" s="209"/>
      <c r="E131" s="209"/>
      <c r="F131" s="137" t="s">
        <v>207</v>
      </c>
      <c r="G131" s="138"/>
      <c r="H131" s="138"/>
      <c r="I131" s="138">
        <f>'01 1 Naklady'!G15</f>
        <v>0</v>
      </c>
      <c r="J131" s="135" t="str">
        <f>IF(I132=0,"",I131/I132*100)</f>
        <v/>
      </c>
    </row>
    <row r="132" spans="1:10" ht="25.5" customHeight="1" x14ac:dyDescent="0.2">
      <c r="A132" s="128"/>
      <c r="B132" s="133" t="s">
        <v>1</v>
      </c>
      <c r="C132" s="133"/>
      <c r="D132" s="134"/>
      <c r="E132" s="134"/>
      <c r="F132" s="139"/>
      <c r="G132" s="140"/>
      <c r="H132" s="140"/>
      <c r="I132" s="140">
        <f>SUM(I73:I131)</f>
        <v>0</v>
      </c>
      <c r="J132" s="136">
        <f>SUM(J73:J131)</f>
        <v>0</v>
      </c>
    </row>
    <row r="133" spans="1:10" x14ac:dyDescent="0.2">
      <c r="F133" s="92"/>
      <c r="G133" s="91"/>
      <c r="H133" s="92"/>
      <c r="I133" s="91"/>
      <c r="J133" s="93"/>
    </row>
    <row r="134" spans="1:10" x14ac:dyDescent="0.2">
      <c r="F134" s="92"/>
      <c r="G134" s="91"/>
      <c r="H134" s="92"/>
      <c r="I134" s="91"/>
      <c r="J134" s="93"/>
    </row>
    <row r="135" spans="1:10" x14ac:dyDescent="0.2">
      <c r="F135" s="92"/>
      <c r="G135" s="91"/>
      <c r="H135" s="92"/>
      <c r="I135" s="91"/>
      <c r="J135" s="93"/>
    </row>
  </sheetData>
  <sheetProtection algorithmName="SHA-512" hashValue="pwHeUIiJvI7r4cRSmlWYGzTV4RSwdL5xj0q0D3jjTEZSLkrPC3OmmGOTQ3FPBxoZMEdS1sAXCeIDV6F/qBJeBw==" saltValue="V9TOwKUGGY1vUEMYeYXJH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3"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75:E75"/>
    <mergeCell ref="C76:E76"/>
    <mergeCell ref="C77:E77"/>
    <mergeCell ref="C78:E78"/>
    <mergeCell ref="C79:E79"/>
    <mergeCell ref="C64:E64"/>
    <mergeCell ref="C65:E65"/>
    <mergeCell ref="B66:E66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30:E130"/>
    <mergeCell ref="C131:E131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4" t="s">
        <v>7</v>
      </c>
      <c r="B2" s="73"/>
      <c r="C2" s="252"/>
      <c r="D2" s="252"/>
      <c r="E2" s="252"/>
      <c r="F2" s="252"/>
      <c r="G2" s="253"/>
    </row>
    <row r="3" spans="1:7" ht="24.95" customHeight="1" x14ac:dyDescent="0.2">
      <c r="A3" s="74" t="s">
        <v>8</v>
      </c>
      <c r="B3" s="73"/>
      <c r="C3" s="252"/>
      <c r="D3" s="252"/>
      <c r="E3" s="252"/>
      <c r="F3" s="252"/>
      <c r="G3" s="253"/>
    </row>
    <row r="4" spans="1:7" ht="24.95" customHeight="1" x14ac:dyDescent="0.2">
      <c r="A4" s="74" t="s">
        <v>9</v>
      </c>
      <c r="B4" s="73"/>
      <c r="C4" s="252"/>
      <c r="D4" s="252"/>
      <c r="E4" s="252"/>
      <c r="F4" s="252"/>
      <c r="G4" s="253"/>
    </row>
    <row r="5" spans="1:7" x14ac:dyDescent="0.2">
      <c r="B5" s="6"/>
      <c r="C5" s="7"/>
      <c r="D5" s="8"/>
    </row>
  </sheetData>
  <sheetProtection algorithmName="SHA-512" hashValue="a9+PPD3tQUipN12ilRfff7BNnPkNqTXz2T+mIcNGUAJWthL7qcbek82cwRzrcqwMxURTPXM8tOUyaPMwIFMmfQ==" saltValue="MyTncNBQUawgZ36a1lcqF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208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56</v>
      </c>
      <c r="C3" s="259" t="s">
        <v>57</v>
      </c>
      <c r="D3" s="260"/>
      <c r="E3" s="260"/>
      <c r="F3" s="260"/>
      <c r="G3" s="261"/>
      <c r="AC3" s="90" t="s">
        <v>211</v>
      </c>
      <c r="AG3" t="s">
        <v>212</v>
      </c>
    </row>
    <row r="4" spans="1:60" ht="24.95" customHeight="1" x14ac:dyDescent="0.2">
      <c r="A4" s="144" t="s">
        <v>9</v>
      </c>
      <c r="B4" s="145" t="s">
        <v>58</v>
      </c>
      <c r="C4" s="262" t="s">
        <v>57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206</v>
      </c>
      <c r="C8" s="187" t="s">
        <v>27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9"/>
      <c r="O8" s="169">
        <f>SUM(O9:O14)</f>
        <v>0</v>
      </c>
      <c r="P8" s="169"/>
      <c r="Q8" s="169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AG8" t="s">
        <v>235</v>
      </c>
    </row>
    <row r="9" spans="1:60" outlineLevel="1" x14ac:dyDescent="0.2">
      <c r="A9" s="171">
        <v>1</v>
      </c>
      <c r="B9" s="172" t="s">
        <v>236</v>
      </c>
      <c r="C9" s="188" t="s">
        <v>237</v>
      </c>
      <c r="D9" s="173" t="s">
        <v>238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239</v>
      </c>
      <c r="T9" s="177" t="s">
        <v>240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241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54" t="s">
        <v>242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1">
        <v>2</v>
      </c>
      <c r="B11" s="172" t="s">
        <v>244</v>
      </c>
      <c r="C11" s="188" t="s">
        <v>245</v>
      </c>
      <c r="D11" s="173" t="s">
        <v>238</v>
      </c>
      <c r="E11" s="174">
        <v>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239</v>
      </c>
      <c r="T11" s="177" t="s">
        <v>240</v>
      </c>
      <c r="U11" s="160">
        <v>0</v>
      </c>
      <c r="V11" s="160">
        <f>ROUND(E11*U11,2)</f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241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33.75" outlineLevel="1" x14ac:dyDescent="0.2">
      <c r="A12" s="158"/>
      <c r="B12" s="159"/>
      <c r="C12" s="254" t="s">
        <v>246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8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1">
        <v>3</v>
      </c>
      <c r="B13" s="172" t="s">
        <v>247</v>
      </c>
      <c r="C13" s="188" t="s">
        <v>248</v>
      </c>
      <c r="D13" s="173" t="s">
        <v>238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239</v>
      </c>
      <c r="T13" s="177" t="s">
        <v>240</v>
      </c>
      <c r="U13" s="160">
        <v>0</v>
      </c>
      <c r="V13" s="160">
        <f>ROUND(E13*U13,2)</f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241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58"/>
      <c r="B14" s="159"/>
      <c r="C14" s="254" t="s">
        <v>249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5" t="s">
        <v>234</v>
      </c>
      <c r="B15" s="166" t="s">
        <v>207</v>
      </c>
      <c r="C15" s="187" t="s">
        <v>28</v>
      </c>
      <c r="D15" s="167"/>
      <c r="E15" s="168"/>
      <c r="F15" s="169"/>
      <c r="G15" s="169">
        <f>SUMIF(AG16:AG39,"&lt;&gt;NOR",G16:G39)</f>
        <v>0</v>
      </c>
      <c r="H15" s="169"/>
      <c r="I15" s="169">
        <f>SUM(I16:I39)</f>
        <v>0</v>
      </c>
      <c r="J15" s="169"/>
      <c r="K15" s="169">
        <f>SUM(K16:K39)</f>
        <v>0</v>
      </c>
      <c r="L15" s="169"/>
      <c r="M15" s="169">
        <f>SUM(M16:M39)</f>
        <v>0</v>
      </c>
      <c r="N15" s="169"/>
      <c r="O15" s="169">
        <f>SUM(O16:O39)</f>
        <v>0</v>
      </c>
      <c r="P15" s="169"/>
      <c r="Q15" s="169">
        <f>SUM(Q16:Q39)</f>
        <v>0</v>
      </c>
      <c r="R15" s="169"/>
      <c r="S15" s="169"/>
      <c r="T15" s="170"/>
      <c r="U15" s="164"/>
      <c r="V15" s="164">
        <f>SUM(V16:V39)</f>
        <v>0</v>
      </c>
      <c r="W15" s="164"/>
      <c r="AG15" t="s">
        <v>235</v>
      </c>
    </row>
    <row r="16" spans="1:60" outlineLevel="1" x14ac:dyDescent="0.2">
      <c r="A16" s="179">
        <v>4</v>
      </c>
      <c r="B16" s="180" t="s">
        <v>250</v>
      </c>
      <c r="C16" s="189" t="s">
        <v>251</v>
      </c>
      <c r="D16" s="181" t="s">
        <v>252</v>
      </c>
      <c r="E16" s="182">
        <v>1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4"/>
      <c r="S16" s="184" t="s">
        <v>253</v>
      </c>
      <c r="T16" s="185" t="s">
        <v>254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1">
        <v>5</v>
      </c>
      <c r="B17" s="172" t="s">
        <v>255</v>
      </c>
      <c r="C17" s="188" t="s">
        <v>256</v>
      </c>
      <c r="D17" s="173" t="s">
        <v>238</v>
      </c>
      <c r="E17" s="174">
        <v>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239</v>
      </c>
      <c r="T17" s="177" t="s">
        <v>240</v>
      </c>
      <c r="U17" s="160">
        <v>0</v>
      </c>
      <c r="V17" s="160">
        <f>ROUND(E17*U17,2)</f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241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58"/>
      <c r="B18" s="159"/>
      <c r="C18" s="254" t="s">
        <v>257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8" t="str">
        <f>C18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1">
        <v>6</v>
      </c>
      <c r="B19" s="172" t="s">
        <v>258</v>
      </c>
      <c r="C19" s="188" t="s">
        <v>259</v>
      </c>
      <c r="D19" s="173" t="s">
        <v>238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239</v>
      </c>
      <c r="T19" s="177" t="s">
        <v>240</v>
      </c>
      <c r="U19" s="160">
        <v>0</v>
      </c>
      <c r="V19" s="160">
        <f>ROUND(E19*U19,2)</f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241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4" t="s">
        <v>260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1">
        <v>7</v>
      </c>
      <c r="B21" s="172" t="s">
        <v>261</v>
      </c>
      <c r="C21" s="188" t="s">
        <v>262</v>
      </c>
      <c r="D21" s="173" t="s">
        <v>238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239</v>
      </c>
      <c r="T21" s="177" t="s">
        <v>263</v>
      </c>
      <c r="U21" s="160">
        <v>0</v>
      </c>
      <c r="V21" s="160">
        <f>ROUND(E21*U21,2)</f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241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4" t="s">
        <v>264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1">
        <v>8</v>
      </c>
      <c r="B23" s="172" t="s">
        <v>265</v>
      </c>
      <c r="C23" s="188" t="s">
        <v>266</v>
      </c>
      <c r="D23" s="173" t="s">
        <v>238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239</v>
      </c>
      <c r="T23" s="177" t="s">
        <v>263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241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58"/>
      <c r="B24" s="159"/>
      <c r="C24" s="254" t="s">
        <v>267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8" t="str">
        <f>C24</f>
        <v>Náklady zhotovitele spojené se zabezpečením a poskytnutím zajišťovacích bankovních záruk za řádné provedení díla, pokud je zadavatel požaduje v obchodních podmínkách.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1">
        <v>9</v>
      </c>
      <c r="B25" s="172" t="s">
        <v>268</v>
      </c>
      <c r="C25" s="188" t="s">
        <v>269</v>
      </c>
      <c r="D25" s="173" t="s">
        <v>238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239</v>
      </c>
      <c r="T25" s="177" t="s">
        <v>263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241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8"/>
      <c r="B26" s="159"/>
      <c r="C26" s="254" t="s">
        <v>270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8" t="str">
        <f>C26</f>
        <v>Náklady zhotovitele spojené se zabezpečením a poskytnutím zajišťovacích bankovních záruk za splnění záručních podmínek, pokud je zadavatel požaduje v obchodních podmínkách.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1">
        <v>10</v>
      </c>
      <c r="B27" s="172" t="s">
        <v>271</v>
      </c>
      <c r="C27" s="188" t="s">
        <v>272</v>
      </c>
      <c r="D27" s="173" t="s">
        <v>238</v>
      </c>
      <c r="E27" s="174">
        <v>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239</v>
      </c>
      <c r="T27" s="177" t="s">
        <v>240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241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4" t="s">
        <v>273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1">
        <v>11</v>
      </c>
      <c r="B29" s="172" t="s">
        <v>274</v>
      </c>
      <c r="C29" s="188" t="s">
        <v>275</v>
      </c>
      <c r="D29" s="173" t="s">
        <v>238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239</v>
      </c>
      <c r="T29" s="177" t="s">
        <v>240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241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4" t="s">
        <v>293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6" t="s">
        <v>276</v>
      </c>
      <c r="D31" s="257"/>
      <c r="E31" s="257"/>
      <c r="F31" s="257"/>
      <c r="G31" s="257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243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1">
        <v>12</v>
      </c>
      <c r="B32" s="172" t="s">
        <v>277</v>
      </c>
      <c r="C32" s="188" t="s">
        <v>278</v>
      </c>
      <c r="D32" s="173" t="s">
        <v>238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/>
      <c r="S32" s="176" t="s">
        <v>239</v>
      </c>
      <c r="T32" s="177" t="s">
        <v>240</v>
      </c>
      <c r="U32" s="160">
        <v>0</v>
      </c>
      <c r="V32" s="160">
        <f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241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 x14ac:dyDescent="0.2">
      <c r="A33" s="158"/>
      <c r="B33" s="159"/>
      <c r="C33" s="254" t="s">
        <v>279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243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8" t="str">
        <f>C33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1">
        <v>13</v>
      </c>
      <c r="B34" s="172" t="s">
        <v>280</v>
      </c>
      <c r="C34" s="188" t="s">
        <v>281</v>
      </c>
      <c r="D34" s="173" t="s">
        <v>238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239</v>
      </c>
      <c r="T34" s="177" t="s">
        <v>240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241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4" t="s">
        <v>282</v>
      </c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1">
        <v>14</v>
      </c>
      <c r="B36" s="172" t="s">
        <v>283</v>
      </c>
      <c r="C36" s="188" t="s">
        <v>284</v>
      </c>
      <c r="D36" s="173" t="s">
        <v>285</v>
      </c>
      <c r="E36" s="174">
        <v>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253</v>
      </c>
      <c r="T36" s="177" t="s">
        <v>239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58"/>
      <c r="B37" s="159"/>
      <c r="C37" s="254" t="s">
        <v>286</v>
      </c>
      <c r="D37" s="255"/>
      <c r="E37" s="255"/>
      <c r="F37" s="255"/>
      <c r="G37" s="255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8" t="str">
        <f>C37</f>
        <v>Posouzení únosnosti a připravenosti pláně, dohled nad prováděním spodních vrstev komunikací a násypů, laboratorní zkoušky zeminy do násypů, stanovení technologického postupu úpravy pláně a násypů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9">
        <v>15</v>
      </c>
      <c r="B38" s="180" t="s">
        <v>287</v>
      </c>
      <c r="C38" s="189" t="s">
        <v>288</v>
      </c>
      <c r="D38" s="181" t="s">
        <v>289</v>
      </c>
      <c r="E38" s="182">
        <v>1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4"/>
      <c r="S38" s="184" t="s">
        <v>253</v>
      </c>
      <c r="T38" s="185" t="s">
        <v>239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241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1">
        <v>16</v>
      </c>
      <c r="B39" s="172" t="s">
        <v>290</v>
      </c>
      <c r="C39" s="188" t="s">
        <v>291</v>
      </c>
      <c r="D39" s="173" t="s">
        <v>252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253</v>
      </c>
      <c r="T39" s="177" t="s">
        <v>240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241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5"/>
      <c r="B40" s="6"/>
      <c r="C40" s="190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E40">
        <v>15</v>
      </c>
      <c r="AF40">
        <v>21</v>
      </c>
    </row>
    <row r="41" spans="1:60" x14ac:dyDescent="0.2">
      <c r="A41" s="154"/>
      <c r="B41" s="155" t="s">
        <v>29</v>
      </c>
      <c r="C41" s="191"/>
      <c r="D41" s="156"/>
      <c r="E41" s="157"/>
      <c r="F41" s="157"/>
      <c r="G41" s="186">
        <f>G8+G15</f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E41">
        <f>SUMIF(L7:L39,AE40,G7:G39)</f>
        <v>0</v>
      </c>
      <c r="AF41">
        <f>SUMIF(L7:L39,AF40,G7:G39)</f>
        <v>0</v>
      </c>
      <c r="AG41" t="s">
        <v>292</v>
      </c>
    </row>
    <row r="42" spans="1:60" x14ac:dyDescent="0.2">
      <c r="C42" s="192"/>
      <c r="D42" s="142"/>
      <c r="AG42" t="s">
        <v>294</v>
      </c>
    </row>
    <row r="43" spans="1:60" x14ac:dyDescent="0.2">
      <c r="D43" s="142"/>
    </row>
    <row r="44" spans="1:60" x14ac:dyDescent="0.2">
      <c r="D44" s="142"/>
    </row>
    <row r="45" spans="1:60" x14ac:dyDescent="0.2">
      <c r="D45" s="142"/>
    </row>
    <row r="46" spans="1:60" x14ac:dyDescent="0.2">
      <c r="D46" s="142"/>
    </row>
    <row r="47" spans="1:60" x14ac:dyDescent="0.2">
      <c r="D47" s="142"/>
    </row>
    <row r="48" spans="1:60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EPAqId9W4OMqqhAFHY8HakimWKcSngrvXK38XSBrQGGII/jhIKq+qXYBH/E8X/XfjqQmD90GeF9/Mt8JrvNYrg==" saltValue="3cxa5KrCOvywW5hiFQ9z+A==" spinCount="100000" sheet="1"/>
  <mergeCells count="18">
    <mergeCell ref="C12:G12"/>
    <mergeCell ref="A1:G1"/>
    <mergeCell ref="C2:G2"/>
    <mergeCell ref="C3:G3"/>
    <mergeCell ref="C4:G4"/>
    <mergeCell ref="C10:G10"/>
    <mergeCell ref="C37:G37"/>
    <mergeCell ref="C14:G14"/>
    <mergeCell ref="C18:G18"/>
    <mergeCell ref="C20:G20"/>
    <mergeCell ref="C22:G22"/>
    <mergeCell ref="C24:G24"/>
    <mergeCell ref="C26:G26"/>
    <mergeCell ref="C28:G28"/>
    <mergeCell ref="C30:G30"/>
    <mergeCell ref="C31:G31"/>
    <mergeCell ref="C33:G33"/>
    <mergeCell ref="C35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58</v>
      </c>
      <c r="C3" s="259" t="s">
        <v>59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58</v>
      </c>
      <c r="C4" s="262" t="s">
        <v>60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58</v>
      </c>
      <c r="C8" s="187" t="s">
        <v>98</v>
      </c>
      <c r="D8" s="167"/>
      <c r="E8" s="168"/>
      <c r="F8" s="169"/>
      <c r="G8" s="169">
        <f>SUMIF(AG9:AG17,"&lt;&gt;NOR",G9:G17)</f>
        <v>0</v>
      </c>
      <c r="H8" s="169"/>
      <c r="I8" s="169">
        <f>SUM(I9:I17)</f>
        <v>0</v>
      </c>
      <c r="J8" s="169"/>
      <c r="K8" s="169">
        <f>SUM(K9:K17)</f>
        <v>0</v>
      </c>
      <c r="L8" s="169"/>
      <c r="M8" s="169">
        <f>SUM(M9:M17)</f>
        <v>0</v>
      </c>
      <c r="N8" s="169"/>
      <c r="O8" s="169">
        <f>SUM(O9:O17)</f>
        <v>0</v>
      </c>
      <c r="P8" s="169"/>
      <c r="Q8" s="169">
        <f>SUM(Q9:Q17)</f>
        <v>0</v>
      </c>
      <c r="R8" s="169"/>
      <c r="S8" s="169"/>
      <c r="T8" s="170"/>
      <c r="U8" s="164"/>
      <c r="V8" s="164">
        <f>SUM(V9:V17)</f>
        <v>175.41</v>
      </c>
      <c r="W8" s="164"/>
      <c r="AG8" t="s">
        <v>235</v>
      </c>
    </row>
    <row r="9" spans="1:60" outlineLevel="1" x14ac:dyDescent="0.2">
      <c r="A9" s="171">
        <v>1</v>
      </c>
      <c r="B9" s="172" t="s">
        <v>296</v>
      </c>
      <c r="C9" s="188" t="s">
        <v>297</v>
      </c>
      <c r="D9" s="173" t="s">
        <v>298</v>
      </c>
      <c r="E9" s="174">
        <v>36.943899999999999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299</v>
      </c>
      <c r="S9" s="176" t="s">
        <v>239</v>
      </c>
      <c r="T9" s="177" t="s">
        <v>300</v>
      </c>
      <c r="U9" s="160">
        <v>4.7279999999999998</v>
      </c>
      <c r="V9" s="160">
        <f>ROUND(E9*U9,2)</f>
        <v>174.67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301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5" t="s">
        <v>302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01" t="s">
        <v>304</v>
      </c>
      <c r="D11" s="193"/>
      <c r="E11" s="194">
        <v>10.57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01" t="s">
        <v>306</v>
      </c>
      <c r="D12" s="193"/>
      <c r="E12" s="194">
        <v>26.38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305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1">
        <v>2</v>
      </c>
      <c r="B13" s="172" t="s">
        <v>307</v>
      </c>
      <c r="C13" s="188" t="s">
        <v>308</v>
      </c>
      <c r="D13" s="173" t="s">
        <v>298</v>
      </c>
      <c r="E13" s="174">
        <v>36.943899999999999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299</v>
      </c>
      <c r="S13" s="176" t="s">
        <v>239</v>
      </c>
      <c r="T13" s="177" t="s">
        <v>300</v>
      </c>
      <c r="U13" s="160">
        <v>1.0999999999999999E-2</v>
      </c>
      <c r="V13" s="160">
        <f>ROUND(E13*U13,2)</f>
        <v>0.41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5" t="s">
        <v>309</v>
      </c>
      <c r="D14" s="266"/>
      <c r="E14" s="266"/>
      <c r="F14" s="266"/>
      <c r="G14" s="266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9">
        <v>3</v>
      </c>
      <c r="B15" s="180" t="s">
        <v>310</v>
      </c>
      <c r="C15" s="189" t="s">
        <v>311</v>
      </c>
      <c r="D15" s="181" t="s">
        <v>298</v>
      </c>
      <c r="E15" s="182">
        <v>36.943899999999999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4" t="s">
        <v>299</v>
      </c>
      <c r="S15" s="184" t="s">
        <v>239</v>
      </c>
      <c r="T15" s="185" t="s">
        <v>300</v>
      </c>
      <c r="U15" s="160">
        <v>8.9999999999999993E-3</v>
      </c>
      <c r="V15" s="160">
        <f>ROUND(E15*U15,2)</f>
        <v>0.33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1">
        <v>4</v>
      </c>
      <c r="B16" s="172" t="s">
        <v>312</v>
      </c>
      <c r="C16" s="188" t="s">
        <v>313</v>
      </c>
      <c r="D16" s="173" t="s">
        <v>314</v>
      </c>
      <c r="E16" s="174">
        <v>70.193399999999997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299</v>
      </c>
      <c r="S16" s="176" t="s">
        <v>239</v>
      </c>
      <c r="T16" s="177" t="s">
        <v>300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01" t="s">
        <v>315</v>
      </c>
      <c r="D17" s="193"/>
      <c r="E17" s="194">
        <v>70.19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305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">
      <c r="A18" s="165" t="s">
        <v>234</v>
      </c>
      <c r="B18" s="166" t="s">
        <v>63</v>
      </c>
      <c r="C18" s="187" t="s">
        <v>106</v>
      </c>
      <c r="D18" s="167"/>
      <c r="E18" s="168"/>
      <c r="F18" s="169"/>
      <c r="G18" s="169">
        <f>SUMIF(AG19:AG25,"&lt;&gt;NOR",G19:G25)</f>
        <v>0</v>
      </c>
      <c r="H18" s="169"/>
      <c r="I18" s="169">
        <f>SUM(I19:I25)</f>
        <v>0</v>
      </c>
      <c r="J18" s="169"/>
      <c r="K18" s="169">
        <f>SUM(K19:K25)</f>
        <v>0</v>
      </c>
      <c r="L18" s="169"/>
      <c r="M18" s="169">
        <f>SUM(M19:M25)</f>
        <v>0</v>
      </c>
      <c r="N18" s="169"/>
      <c r="O18" s="169">
        <f>SUM(O19:O25)</f>
        <v>96.55</v>
      </c>
      <c r="P18" s="169"/>
      <c r="Q18" s="169">
        <f>SUM(Q19:Q25)</f>
        <v>0</v>
      </c>
      <c r="R18" s="169"/>
      <c r="S18" s="169"/>
      <c r="T18" s="170"/>
      <c r="U18" s="164"/>
      <c r="V18" s="164">
        <f>SUM(V19:V25)</f>
        <v>18.239999999999998</v>
      </c>
      <c r="W18" s="164"/>
      <c r="AG18" t="s">
        <v>235</v>
      </c>
    </row>
    <row r="19" spans="1:60" outlineLevel="1" x14ac:dyDescent="0.2">
      <c r="A19" s="171">
        <v>5</v>
      </c>
      <c r="B19" s="172" t="s">
        <v>316</v>
      </c>
      <c r="C19" s="188" t="s">
        <v>317</v>
      </c>
      <c r="D19" s="173" t="s">
        <v>298</v>
      </c>
      <c r="E19" s="174">
        <v>38.236899999999999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2.5249999999999999</v>
      </c>
      <c r="O19" s="176">
        <f>ROUND(E19*N19,2)</f>
        <v>96.55</v>
      </c>
      <c r="P19" s="176">
        <v>0</v>
      </c>
      <c r="Q19" s="176">
        <f>ROUND(E19*P19,2)</f>
        <v>0</v>
      </c>
      <c r="R19" s="176" t="s">
        <v>318</v>
      </c>
      <c r="S19" s="176" t="s">
        <v>239</v>
      </c>
      <c r="T19" s="177" t="s">
        <v>300</v>
      </c>
      <c r="U19" s="160">
        <v>0.47699999999999998</v>
      </c>
      <c r="V19" s="160">
        <f>ROUND(E19*U19,2)</f>
        <v>18.239999999999998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02" t="s">
        <v>319</v>
      </c>
      <c r="D20" s="195"/>
      <c r="E20" s="196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03" t="s">
        <v>320</v>
      </c>
      <c r="D21" s="195"/>
      <c r="E21" s="196">
        <v>10.57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305</v>
      </c>
      <c r="AH21" s="151">
        <v>2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03" t="s">
        <v>321</v>
      </c>
      <c r="D22" s="195"/>
      <c r="E22" s="196">
        <v>26.38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305</v>
      </c>
      <c r="AH22" s="151">
        <v>2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04" t="s">
        <v>322</v>
      </c>
      <c r="D23" s="197"/>
      <c r="E23" s="198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305</v>
      </c>
      <c r="AH23" s="151">
        <v>3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02" t="s">
        <v>323</v>
      </c>
      <c r="D24" s="195"/>
      <c r="E24" s="196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01" t="s">
        <v>324</v>
      </c>
      <c r="D25" s="193"/>
      <c r="E25" s="194">
        <v>38.24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305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5" t="s">
        <v>234</v>
      </c>
      <c r="B26" s="166" t="s">
        <v>107</v>
      </c>
      <c r="C26" s="187" t="s">
        <v>108</v>
      </c>
      <c r="D26" s="167"/>
      <c r="E26" s="168"/>
      <c r="F26" s="169"/>
      <c r="G26" s="169">
        <f>SUMIF(AG27:AG44,"&lt;&gt;NOR",G27:G44)</f>
        <v>0</v>
      </c>
      <c r="H26" s="169"/>
      <c r="I26" s="169">
        <f>SUM(I27:I44)</f>
        <v>0</v>
      </c>
      <c r="J26" s="169"/>
      <c r="K26" s="169">
        <f>SUM(K27:K44)</f>
        <v>0</v>
      </c>
      <c r="L26" s="169"/>
      <c r="M26" s="169">
        <f>SUM(M27:M44)</f>
        <v>0</v>
      </c>
      <c r="N26" s="169"/>
      <c r="O26" s="169">
        <f>SUM(O27:O44)</f>
        <v>86.600000000000009</v>
      </c>
      <c r="P26" s="169"/>
      <c r="Q26" s="169">
        <f>SUM(Q27:Q44)</f>
        <v>0</v>
      </c>
      <c r="R26" s="169"/>
      <c r="S26" s="169"/>
      <c r="T26" s="170"/>
      <c r="U26" s="164"/>
      <c r="V26" s="164">
        <f>SUM(V27:V44)</f>
        <v>312.01</v>
      </c>
      <c r="W26" s="164"/>
      <c r="AG26" t="s">
        <v>235</v>
      </c>
    </row>
    <row r="27" spans="1:60" ht="33.75" outlineLevel="1" x14ac:dyDescent="0.2">
      <c r="A27" s="171">
        <v>6</v>
      </c>
      <c r="B27" s="172" t="s">
        <v>325</v>
      </c>
      <c r="C27" s="188" t="s">
        <v>326</v>
      </c>
      <c r="D27" s="173" t="s">
        <v>327</v>
      </c>
      <c r="E27" s="174">
        <v>270.39999999999998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0.30604999999999999</v>
      </c>
      <c r="O27" s="176">
        <f>ROUND(E27*N27,2)</f>
        <v>82.76</v>
      </c>
      <c r="P27" s="176">
        <v>0</v>
      </c>
      <c r="Q27" s="176">
        <f>ROUND(E27*P27,2)</f>
        <v>0</v>
      </c>
      <c r="R27" s="176" t="s">
        <v>318</v>
      </c>
      <c r="S27" s="176" t="s">
        <v>239</v>
      </c>
      <c r="T27" s="177" t="s">
        <v>300</v>
      </c>
      <c r="U27" s="160">
        <v>0.91500000000000004</v>
      </c>
      <c r="V27" s="160">
        <f>ROUND(E27*U27,2)</f>
        <v>247.42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01" t="s">
        <v>328</v>
      </c>
      <c r="D28" s="193"/>
      <c r="E28" s="194">
        <v>12.36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305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01" t="s">
        <v>329</v>
      </c>
      <c r="D29" s="193"/>
      <c r="E29" s="194">
        <v>249.2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305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01" t="s">
        <v>330</v>
      </c>
      <c r="D30" s="193"/>
      <c r="E30" s="194">
        <v>8.85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305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 x14ac:dyDescent="0.2">
      <c r="A31" s="171">
        <v>7</v>
      </c>
      <c r="B31" s="172" t="s">
        <v>331</v>
      </c>
      <c r="C31" s="188" t="s">
        <v>332</v>
      </c>
      <c r="D31" s="173" t="s">
        <v>327</v>
      </c>
      <c r="E31" s="174">
        <v>3.7949999999999999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0.38199</v>
      </c>
      <c r="O31" s="176">
        <f>ROUND(E31*N31,2)</f>
        <v>1.45</v>
      </c>
      <c r="P31" s="176">
        <v>0</v>
      </c>
      <c r="Q31" s="176">
        <f>ROUND(E31*P31,2)</f>
        <v>0</v>
      </c>
      <c r="R31" s="176" t="s">
        <v>318</v>
      </c>
      <c r="S31" s="176" t="s">
        <v>239</v>
      </c>
      <c r="T31" s="177" t="s">
        <v>300</v>
      </c>
      <c r="U31" s="160">
        <v>1.3024</v>
      </c>
      <c r="V31" s="160">
        <f>ROUND(E31*U31,2)</f>
        <v>4.9400000000000004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01" t="s">
        <v>333</v>
      </c>
      <c r="D32" s="193"/>
      <c r="E32" s="194">
        <v>3.8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305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71">
        <v>8</v>
      </c>
      <c r="B33" s="172" t="s">
        <v>334</v>
      </c>
      <c r="C33" s="188" t="s">
        <v>335</v>
      </c>
      <c r="D33" s="173" t="s">
        <v>327</v>
      </c>
      <c r="E33" s="174">
        <v>23.085000000000001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9.8680000000000004E-2</v>
      </c>
      <c r="O33" s="176">
        <f>ROUND(E33*N33,2)</f>
        <v>2.2799999999999998</v>
      </c>
      <c r="P33" s="176">
        <v>0</v>
      </c>
      <c r="Q33" s="176">
        <f>ROUND(E33*P33,2)</f>
        <v>0</v>
      </c>
      <c r="R33" s="176" t="s">
        <v>318</v>
      </c>
      <c r="S33" s="176" t="s">
        <v>239</v>
      </c>
      <c r="T33" s="177" t="s">
        <v>300</v>
      </c>
      <c r="U33" s="160">
        <v>0.41199999999999998</v>
      </c>
      <c r="V33" s="160">
        <f>ROUND(E33*U33,2)</f>
        <v>9.51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58"/>
      <c r="B34" s="159"/>
      <c r="C34" s="265" t="s">
        <v>336</v>
      </c>
      <c r="D34" s="266"/>
      <c r="E34" s="266"/>
      <c r="F34" s="266"/>
      <c r="G34" s="26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8" t="str">
        <f>C34</f>
        <v>na zdivu jako podklad např. pod izolaci, na parapetech z prefabrikovaných dílců, pod oplechování apod., vodorovný nebo ve spádu do 15°, hlazený dřevěným hladítkem,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02" t="s">
        <v>319</v>
      </c>
      <c r="D35" s="195"/>
      <c r="E35" s="196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03" t="s">
        <v>337</v>
      </c>
      <c r="D36" s="195"/>
      <c r="E36" s="196">
        <v>36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305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03" t="s">
        <v>338</v>
      </c>
      <c r="D37" s="195"/>
      <c r="E37" s="196">
        <v>15.3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305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04" t="s">
        <v>322</v>
      </c>
      <c r="D38" s="197"/>
      <c r="E38" s="198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305</v>
      </c>
      <c r="AH38" s="151">
        <v>3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02" t="s">
        <v>323</v>
      </c>
      <c r="D39" s="195"/>
      <c r="E39" s="196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01" t="s">
        <v>339</v>
      </c>
      <c r="D40" s="193"/>
      <c r="E40" s="194">
        <v>23.09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305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1">
        <v>9</v>
      </c>
      <c r="B41" s="172" t="s">
        <v>340</v>
      </c>
      <c r="C41" s="188" t="s">
        <v>341</v>
      </c>
      <c r="D41" s="173" t="s">
        <v>342</v>
      </c>
      <c r="E41" s="174">
        <v>109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1.0200000000000001E-3</v>
      </c>
      <c r="O41" s="176">
        <f>ROUND(E41*N41,2)</f>
        <v>0.11</v>
      </c>
      <c r="P41" s="176">
        <v>0</v>
      </c>
      <c r="Q41" s="176">
        <f>ROUND(E41*P41,2)</f>
        <v>0</v>
      </c>
      <c r="R41" s="176"/>
      <c r="S41" s="176" t="s">
        <v>253</v>
      </c>
      <c r="T41" s="177" t="s">
        <v>240</v>
      </c>
      <c r="U41" s="160">
        <v>0.46</v>
      </c>
      <c r="V41" s="160">
        <f>ROUND(E41*U41,2)</f>
        <v>50.14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01" t="s">
        <v>343</v>
      </c>
      <c r="D42" s="193"/>
      <c r="E42" s="194">
        <v>45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305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01" t="s">
        <v>344</v>
      </c>
      <c r="D43" s="193"/>
      <c r="E43" s="194">
        <v>36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305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01" t="s">
        <v>345</v>
      </c>
      <c r="D44" s="193"/>
      <c r="E44" s="194">
        <v>28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305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5" t="s">
        <v>234</v>
      </c>
      <c r="B45" s="166" t="s">
        <v>116</v>
      </c>
      <c r="C45" s="187" t="s">
        <v>117</v>
      </c>
      <c r="D45" s="167"/>
      <c r="E45" s="168"/>
      <c r="F45" s="169"/>
      <c r="G45" s="169">
        <f>SUMIF(AG46:AG71,"&lt;&gt;NOR",G46:G71)</f>
        <v>0</v>
      </c>
      <c r="H45" s="169"/>
      <c r="I45" s="169">
        <f>SUM(I46:I71)</f>
        <v>0</v>
      </c>
      <c r="J45" s="169"/>
      <c r="K45" s="169">
        <f>SUM(K46:K71)</f>
        <v>0</v>
      </c>
      <c r="L45" s="169"/>
      <c r="M45" s="169">
        <f>SUM(M46:M71)</f>
        <v>0</v>
      </c>
      <c r="N45" s="169"/>
      <c r="O45" s="169">
        <f>SUM(O46:O71)</f>
        <v>39.940000000000005</v>
      </c>
      <c r="P45" s="169"/>
      <c r="Q45" s="169">
        <f>SUM(Q46:Q71)</f>
        <v>0</v>
      </c>
      <c r="R45" s="169"/>
      <c r="S45" s="169"/>
      <c r="T45" s="170"/>
      <c r="U45" s="164"/>
      <c r="V45" s="164">
        <f>SUM(V46:V71)</f>
        <v>705.84999999999991</v>
      </c>
      <c r="W45" s="164"/>
      <c r="AG45" t="s">
        <v>235</v>
      </c>
    </row>
    <row r="46" spans="1:60" outlineLevel="1" x14ac:dyDescent="0.2">
      <c r="A46" s="171">
        <v>10</v>
      </c>
      <c r="B46" s="172" t="s">
        <v>346</v>
      </c>
      <c r="C46" s="188" t="s">
        <v>347</v>
      </c>
      <c r="D46" s="173" t="s">
        <v>327</v>
      </c>
      <c r="E46" s="174">
        <v>143.99250000000001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4.0000000000000003E-5</v>
      </c>
      <c r="O46" s="176">
        <f>ROUND(E46*N46,2)</f>
        <v>0.01</v>
      </c>
      <c r="P46" s="176">
        <v>0</v>
      </c>
      <c r="Q46" s="176">
        <f>ROUND(E46*P46,2)</f>
        <v>0</v>
      </c>
      <c r="R46" s="176" t="s">
        <v>318</v>
      </c>
      <c r="S46" s="176" t="s">
        <v>239</v>
      </c>
      <c r="T46" s="177" t="s">
        <v>300</v>
      </c>
      <c r="U46" s="160">
        <v>7.8E-2</v>
      </c>
      <c r="V46" s="160">
        <f>ROUND(E46*U46,2)</f>
        <v>11.23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58"/>
      <c r="B47" s="159"/>
      <c r="C47" s="265" t="s">
        <v>348</v>
      </c>
      <c r="D47" s="266"/>
      <c r="E47" s="266"/>
      <c r="F47" s="266"/>
      <c r="G47" s="2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8" t="str">
        <f>C47</f>
        <v>které se zřizují před úpravami povrchu, a obalení osazených dveřních zárubní před znečištěním při úpravách povrchu nástřikem plastických maltovin včetně pozdějšího odkrytí,</v>
      </c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01" t="s">
        <v>349</v>
      </c>
      <c r="D48" s="193"/>
      <c r="E48" s="194">
        <v>47.52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305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01" t="s">
        <v>350</v>
      </c>
      <c r="D49" s="193"/>
      <c r="E49" s="194">
        <v>18.36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305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01" t="s">
        <v>351</v>
      </c>
      <c r="D50" s="193"/>
      <c r="E50" s="194">
        <v>1.92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305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01" t="s">
        <v>352</v>
      </c>
      <c r="D51" s="193"/>
      <c r="E51" s="194">
        <v>3.88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305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01" t="s">
        <v>353</v>
      </c>
      <c r="D52" s="193"/>
      <c r="E52" s="194">
        <v>7.91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305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01" t="s">
        <v>354</v>
      </c>
      <c r="D53" s="193"/>
      <c r="E53" s="194">
        <v>64.41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305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1">
        <v>11</v>
      </c>
      <c r="B54" s="172" t="s">
        <v>355</v>
      </c>
      <c r="C54" s="188" t="s">
        <v>356</v>
      </c>
      <c r="D54" s="173" t="s">
        <v>327</v>
      </c>
      <c r="E54" s="174">
        <v>532.24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6">
        <v>4.7660000000000001E-2</v>
      </c>
      <c r="O54" s="176">
        <f>ROUND(E54*N54,2)</f>
        <v>25.37</v>
      </c>
      <c r="P54" s="176">
        <v>0</v>
      </c>
      <c r="Q54" s="176">
        <f>ROUND(E54*P54,2)</f>
        <v>0</v>
      </c>
      <c r="R54" s="176" t="s">
        <v>318</v>
      </c>
      <c r="S54" s="176" t="s">
        <v>239</v>
      </c>
      <c r="T54" s="177" t="s">
        <v>300</v>
      </c>
      <c r="U54" s="160">
        <v>0.65600000000000003</v>
      </c>
      <c r="V54" s="160">
        <f>ROUND(E54*U54,2)</f>
        <v>349.15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01" t="s">
        <v>328</v>
      </c>
      <c r="D55" s="193"/>
      <c r="E55" s="194">
        <v>12.36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305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01" t="s">
        <v>357</v>
      </c>
      <c r="D56" s="193"/>
      <c r="E56" s="194">
        <v>498.4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305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01" t="s">
        <v>358</v>
      </c>
      <c r="D57" s="193"/>
      <c r="E57" s="194">
        <v>17.690000000000001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305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01" t="s">
        <v>333</v>
      </c>
      <c r="D58" s="193"/>
      <c r="E58" s="194">
        <v>3.8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305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1">
        <v>12</v>
      </c>
      <c r="B59" s="172" t="s">
        <v>359</v>
      </c>
      <c r="C59" s="188" t="s">
        <v>360</v>
      </c>
      <c r="D59" s="173" t="s">
        <v>327</v>
      </c>
      <c r="E59" s="174">
        <v>431.255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2.8459999999999999E-2</v>
      </c>
      <c r="O59" s="176">
        <f>ROUND(E59*N59,2)</f>
        <v>12.27</v>
      </c>
      <c r="P59" s="176">
        <v>0</v>
      </c>
      <c r="Q59" s="176">
        <f>ROUND(E59*P59,2)</f>
        <v>0</v>
      </c>
      <c r="R59" s="176" t="s">
        <v>361</v>
      </c>
      <c r="S59" s="176" t="s">
        <v>239</v>
      </c>
      <c r="T59" s="177" t="s">
        <v>300</v>
      </c>
      <c r="U59" s="160">
        <v>0.58225000000000005</v>
      </c>
      <c r="V59" s="160">
        <f>ROUND(E59*U59,2)</f>
        <v>251.1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01" t="s">
        <v>362</v>
      </c>
      <c r="D60" s="193"/>
      <c r="E60" s="194">
        <v>196.48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305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01" t="s">
        <v>363</v>
      </c>
      <c r="D61" s="193"/>
      <c r="E61" s="194">
        <v>254.45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305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01" t="s">
        <v>364</v>
      </c>
      <c r="D62" s="193"/>
      <c r="E62" s="194">
        <v>48.13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305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01" t="s">
        <v>365</v>
      </c>
      <c r="D63" s="193"/>
      <c r="E63" s="194">
        <v>-47.52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305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01" t="s">
        <v>366</v>
      </c>
      <c r="D64" s="193"/>
      <c r="E64" s="194">
        <v>-18.36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305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01" t="s">
        <v>367</v>
      </c>
      <c r="D65" s="193"/>
      <c r="E65" s="194">
        <v>-1.92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305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1">
        <v>13</v>
      </c>
      <c r="B66" s="172" t="s">
        <v>368</v>
      </c>
      <c r="C66" s="188" t="s">
        <v>369</v>
      </c>
      <c r="D66" s="173" t="s">
        <v>327</v>
      </c>
      <c r="E66" s="174">
        <v>39.869999999999997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5.7290000000000001E-2</v>
      </c>
      <c r="O66" s="176">
        <f>ROUND(E66*N66,2)</f>
        <v>2.2799999999999998</v>
      </c>
      <c r="P66" s="176">
        <v>0</v>
      </c>
      <c r="Q66" s="176">
        <f>ROUND(E66*P66,2)</f>
        <v>0</v>
      </c>
      <c r="R66" s="176" t="s">
        <v>361</v>
      </c>
      <c r="S66" s="176" t="s">
        <v>239</v>
      </c>
      <c r="T66" s="177" t="s">
        <v>300</v>
      </c>
      <c r="U66" s="160">
        <v>1.17717</v>
      </c>
      <c r="V66" s="160">
        <f>ROUND(E66*U66,2)</f>
        <v>46.93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65" t="s">
        <v>370</v>
      </c>
      <c r="D67" s="266"/>
      <c r="E67" s="266"/>
      <c r="F67" s="266"/>
      <c r="G67" s="266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01" t="s">
        <v>371</v>
      </c>
      <c r="D68" s="193"/>
      <c r="E68" s="194">
        <v>27.72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305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01" t="s">
        <v>372</v>
      </c>
      <c r="D69" s="193"/>
      <c r="E69" s="194">
        <v>10.71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305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01" t="s">
        <v>373</v>
      </c>
      <c r="D70" s="193"/>
      <c r="E70" s="194">
        <v>1.44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305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9">
        <v>14</v>
      </c>
      <c r="B71" s="180" t="s">
        <v>374</v>
      </c>
      <c r="C71" s="189" t="s">
        <v>375</v>
      </c>
      <c r="D71" s="181" t="s">
        <v>327</v>
      </c>
      <c r="E71" s="182">
        <v>431.255</v>
      </c>
      <c r="F71" s="183"/>
      <c r="G71" s="184">
        <f>ROUND(E71*F71,2)</f>
        <v>0</v>
      </c>
      <c r="H71" s="183"/>
      <c r="I71" s="184">
        <f>ROUND(E71*H71,2)</f>
        <v>0</v>
      </c>
      <c r="J71" s="183"/>
      <c r="K71" s="184">
        <f>ROUND(E71*J71,2)</f>
        <v>0</v>
      </c>
      <c r="L71" s="184">
        <v>21</v>
      </c>
      <c r="M71" s="184">
        <f>G71*(1+L71/100)</f>
        <v>0</v>
      </c>
      <c r="N71" s="184">
        <v>2.0000000000000002E-5</v>
      </c>
      <c r="O71" s="184">
        <f>ROUND(E71*N71,2)</f>
        <v>0.01</v>
      </c>
      <c r="P71" s="184">
        <v>0</v>
      </c>
      <c r="Q71" s="184">
        <f>ROUND(E71*P71,2)</f>
        <v>0</v>
      </c>
      <c r="R71" s="184" t="s">
        <v>318</v>
      </c>
      <c r="S71" s="184" t="s">
        <v>239</v>
      </c>
      <c r="T71" s="185" t="s">
        <v>300</v>
      </c>
      <c r="U71" s="160">
        <v>0.11</v>
      </c>
      <c r="V71" s="160">
        <f>ROUND(E71*U71,2)</f>
        <v>47.44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65" t="s">
        <v>234</v>
      </c>
      <c r="B72" s="166" t="s">
        <v>118</v>
      </c>
      <c r="C72" s="187" t="s">
        <v>119</v>
      </c>
      <c r="D72" s="167"/>
      <c r="E72" s="168"/>
      <c r="F72" s="169"/>
      <c r="G72" s="169">
        <f>SUMIF(AG73:AG181,"&lt;&gt;NOR",G73:G181)</f>
        <v>0</v>
      </c>
      <c r="H72" s="169"/>
      <c r="I72" s="169">
        <f>SUM(I73:I181)</f>
        <v>0</v>
      </c>
      <c r="J72" s="169"/>
      <c r="K72" s="169">
        <f>SUM(K73:K181)</f>
        <v>0</v>
      </c>
      <c r="L72" s="169"/>
      <c r="M72" s="169">
        <f>SUM(M73:M181)</f>
        <v>0</v>
      </c>
      <c r="N72" s="169"/>
      <c r="O72" s="169">
        <f>SUM(O73:O181)</f>
        <v>20.16</v>
      </c>
      <c r="P72" s="169"/>
      <c r="Q72" s="169">
        <f>SUM(Q73:Q181)</f>
        <v>0</v>
      </c>
      <c r="R72" s="169"/>
      <c r="S72" s="169"/>
      <c r="T72" s="170"/>
      <c r="U72" s="164"/>
      <c r="V72" s="164">
        <f>SUM(V73:V181)</f>
        <v>667.12</v>
      </c>
      <c r="W72" s="164"/>
      <c r="AG72" t="s">
        <v>235</v>
      </c>
    </row>
    <row r="73" spans="1:60" ht="22.5" outlineLevel="1" x14ac:dyDescent="0.2">
      <c r="A73" s="171">
        <v>15</v>
      </c>
      <c r="B73" s="172" t="s">
        <v>376</v>
      </c>
      <c r="C73" s="188" t="s">
        <v>377</v>
      </c>
      <c r="D73" s="173" t="s">
        <v>327</v>
      </c>
      <c r="E73" s="174">
        <v>84.004800000000003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3.81E-3</v>
      </c>
      <c r="O73" s="176">
        <f>ROUND(E73*N73,2)</f>
        <v>0.32</v>
      </c>
      <c r="P73" s="176">
        <v>0</v>
      </c>
      <c r="Q73" s="176">
        <f>ROUND(E73*P73,2)</f>
        <v>0</v>
      </c>
      <c r="R73" s="176" t="s">
        <v>318</v>
      </c>
      <c r="S73" s="176" t="s">
        <v>239</v>
      </c>
      <c r="T73" s="177" t="s">
        <v>300</v>
      </c>
      <c r="U73" s="160">
        <v>0.48899999999999999</v>
      </c>
      <c r="V73" s="160">
        <f>ROUND(E73*U73,2)</f>
        <v>41.08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65" t="s">
        <v>378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01" t="s">
        <v>379</v>
      </c>
      <c r="D75" s="193"/>
      <c r="E75" s="194">
        <v>49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305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01" t="s">
        <v>380</v>
      </c>
      <c r="D76" s="193"/>
      <c r="E76" s="194">
        <v>35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305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1">
        <v>16</v>
      </c>
      <c r="B77" s="172" t="s">
        <v>381</v>
      </c>
      <c r="C77" s="188" t="s">
        <v>382</v>
      </c>
      <c r="D77" s="173" t="s">
        <v>327</v>
      </c>
      <c r="E77" s="174">
        <v>84.004800000000003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2.2000000000000001E-4</v>
      </c>
      <c r="O77" s="176">
        <f>ROUND(E77*N77,2)</f>
        <v>0.02</v>
      </c>
      <c r="P77" s="176">
        <v>0</v>
      </c>
      <c r="Q77" s="176">
        <f>ROUND(E77*P77,2)</f>
        <v>0</v>
      </c>
      <c r="R77" s="176" t="s">
        <v>318</v>
      </c>
      <c r="S77" s="176" t="s">
        <v>239</v>
      </c>
      <c r="T77" s="177" t="s">
        <v>300</v>
      </c>
      <c r="U77" s="160">
        <v>8.8999999999999996E-2</v>
      </c>
      <c r="V77" s="160">
        <f>ROUND(E77*U77,2)</f>
        <v>7.48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65" t="s">
        <v>378</v>
      </c>
      <c r="D78" s="266"/>
      <c r="E78" s="266"/>
      <c r="F78" s="266"/>
      <c r="G78" s="26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01" t="s">
        <v>379</v>
      </c>
      <c r="D79" s="193"/>
      <c r="E79" s="194">
        <v>49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305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01" t="s">
        <v>380</v>
      </c>
      <c r="D80" s="193"/>
      <c r="E80" s="194">
        <v>35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305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1">
        <v>17</v>
      </c>
      <c r="B81" s="172" t="s">
        <v>383</v>
      </c>
      <c r="C81" s="188" t="s">
        <v>384</v>
      </c>
      <c r="D81" s="173" t="s">
        <v>327</v>
      </c>
      <c r="E81" s="174">
        <v>399.64260000000002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3.2599999999999999E-3</v>
      </c>
      <c r="O81" s="176">
        <f>ROUND(E81*N81,2)</f>
        <v>1.3</v>
      </c>
      <c r="P81" s="176">
        <v>0</v>
      </c>
      <c r="Q81" s="176">
        <f>ROUND(E81*P81,2)</f>
        <v>0</v>
      </c>
      <c r="R81" s="176" t="s">
        <v>318</v>
      </c>
      <c r="S81" s="176" t="s">
        <v>239</v>
      </c>
      <c r="T81" s="177" t="s">
        <v>300</v>
      </c>
      <c r="U81" s="160">
        <v>0.36</v>
      </c>
      <c r="V81" s="160">
        <f>ROUND(E81*U81,2)</f>
        <v>143.87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5" t="s">
        <v>378</v>
      </c>
      <c r="D82" s="266"/>
      <c r="E82" s="266"/>
      <c r="F82" s="266"/>
      <c r="G82" s="266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01" t="s">
        <v>385</v>
      </c>
      <c r="D83" s="193"/>
      <c r="E83" s="194">
        <v>373.88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305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01" t="s">
        <v>386</v>
      </c>
      <c r="D84" s="193"/>
      <c r="E84" s="194">
        <v>136.03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305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01" t="s">
        <v>365</v>
      </c>
      <c r="D85" s="193"/>
      <c r="E85" s="194">
        <v>-47.52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305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01" t="s">
        <v>366</v>
      </c>
      <c r="D86" s="193"/>
      <c r="E86" s="194">
        <v>-18.36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305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01" t="s">
        <v>367</v>
      </c>
      <c r="D87" s="193"/>
      <c r="E87" s="194">
        <v>-1.92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305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01" t="s">
        <v>387</v>
      </c>
      <c r="D88" s="193"/>
      <c r="E88" s="194">
        <v>-7.91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305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01" t="s">
        <v>388</v>
      </c>
      <c r="D89" s="193"/>
      <c r="E89" s="194">
        <v>-8.6999999999999993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305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01" t="s">
        <v>389</v>
      </c>
      <c r="D90" s="193"/>
      <c r="E90" s="194">
        <v>-57.29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305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01" t="s">
        <v>390</v>
      </c>
      <c r="D91" s="193"/>
      <c r="E91" s="194">
        <v>-100.14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305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01" t="s">
        <v>371</v>
      </c>
      <c r="D92" s="193"/>
      <c r="E92" s="194">
        <v>27.72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305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01" t="s">
        <v>372</v>
      </c>
      <c r="D93" s="193"/>
      <c r="E93" s="194">
        <v>10.71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305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01" t="s">
        <v>373</v>
      </c>
      <c r="D94" s="193"/>
      <c r="E94" s="194">
        <v>1.44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305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01" t="s">
        <v>391</v>
      </c>
      <c r="D95" s="193"/>
      <c r="E95" s="194">
        <v>15.24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305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01" t="s">
        <v>392</v>
      </c>
      <c r="D96" s="193"/>
      <c r="E96" s="194">
        <v>2.46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305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01" t="s">
        <v>393</v>
      </c>
      <c r="D97" s="193"/>
      <c r="E97" s="194">
        <v>3.96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305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05" t="s">
        <v>394</v>
      </c>
      <c r="D98" s="199"/>
      <c r="E98" s="20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305</v>
      </c>
      <c r="AH98" s="151">
        <v>1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01" t="s">
        <v>328</v>
      </c>
      <c r="D99" s="193"/>
      <c r="E99" s="194">
        <v>12.36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305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01" t="s">
        <v>395</v>
      </c>
      <c r="D100" s="193"/>
      <c r="E100" s="194">
        <v>15.87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305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01" t="s">
        <v>396</v>
      </c>
      <c r="D101" s="193"/>
      <c r="E101" s="194">
        <v>1.05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305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01" t="s">
        <v>333</v>
      </c>
      <c r="D102" s="193"/>
      <c r="E102" s="194">
        <v>3.8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305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05" t="s">
        <v>394</v>
      </c>
      <c r="D103" s="199"/>
      <c r="E103" s="20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305</v>
      </c>
      <c r="AH103" s="151">
        <v>1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01" t="s">
        <v>397</v>
      </c>
      <c r="D104" s="193"/>
      <c r="E104" s="194">
        <v>36.96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305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05" t="s">
        <v>394</v>
      </c>
      <c r="D105" s="199"/>
      <c r="E105" s="20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305</v>
      </c>
      <c r="AH105" s="151">
        <v>1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71">
        <v>18</v>
      </c>
      <c r="B106" s="172" t="s">
        <v>398</v>
      </c>
      <c r="C106" s="188" t="s">
        <v>399</v>
      </c>
      <c r="D106" s="173" t="s">
        <v>327</v>
      </c>
      <c r="E106" s="174">
        <v>399.64260000000002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2.2000000000000001E-4</v>
      </c>
      <c r="O106" s="176">
        <f>ROUND(E106*N106,2)</f>
        <v>0.09</v>
      </c>
      <c r="P106" s="176">
        <v>0</v>
      </c>
      <c r="Q106" s="176">
        <f>ROUND(E106*P106,2)</f>
        <v>0</v>
      </c>
      <c r="R106" s="176" t="s">
        <v>318</v>
      </c>
      <c r="S106" s="176" t="s">
        <v>239</v>
      </c>
      <c r="T106" s="177" t="s">
        <v>300</v>
      </c>
      <c r="U106" s="160">
        <v>7.0000000000000007E-2</v>
      </c>
      <c r="V106" s="160">
        <f>ROUND(E106*U106,2)</f>
        <v>27.97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65" t="s">
        <v>378</v>
      </c>
      <c r="D107" s="266"/>
      <c r="E107" s="266"/>
      <c r="F107" s="266"/>
      <c r="G107" s="266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01" t="s">
        <v>385</v>
      </c>
      <c r="D108" s="193"/>
      <c r="E108" s="194">
        <v>373.88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305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01" t="s">
        <v>386</v>
      </c>
      <c r="D109" s="193"/>
      <c r="E109" s="194">
        <v>136.03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305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01" t="s">
        <v>365</v>
      </c>
      <c r="D110" s="193"/>
      <c r="E110" s="194">
        <v>-47.52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305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01" t="s">
        <v>366</v>
      </c>
      <c r="D111" s="193"/>
      <c r="E111" s="194">
        <v>-18.36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305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01" t="s">
        <v>367</v>
      </c>
      <c r="D112" s="193"/>
      <c r="E112" s="194">
        <v>-1.92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305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01" t="s">
        <v>387</v>
      </c>
      <c r="D113" s="193"/>
      <c r="E113" s="194">
        <v>-7.91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305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01" t="s">
        <v>388</v>
      </c>
      <c r="D114" s="193"/>
      <c r="E114" s="194">
        <v>-8.6999999999999993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305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01" t="s">
        <v>389</v>
      </c>
      <c r="D115" s="193"/>
      <c r="E115" s="194">
        <v>-57.29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305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01" t="s">
        <v>390</v>
      </c>
      <c r="D116" s="193"/>
      <c r="E116" s="194">
        <v>-100.14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305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01" t="s">
        <v>371</v>
      </c>
      <c r="D117" s="193"/>
      <c r="E117" s="194">
        <v>27.72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305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01" t="s">
        <v>372</v>
      </c>
      <c r="D118" s="193"/>
      <c r="E118" s="194">
        <v>10.71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305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01" t="s">
        <v>373</v>
      </c>
      <c r="D119" s="193"/>
      <c r="E119" s="194">
        <v>1.44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305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01" t="s">
        <v>391</v>
      </c>
      <c r="D120" s="193"/>
      <c r="E120" s="194">
        <v>15.24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305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01" t="s">
        <v>392</v>
      </c>
      <c r="D121" s="193"/>
      <c r="E121" s="194">
        <v>2.46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305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01" t="s">
        <v>393</v>
      </c>
      <c r="D122" s="193"/>
      <c r="E122" s="194">
        <v>3.96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305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05" t="s">
        <v>394</v>
      </c>
      <c r="D123" s="199"/>
      <c r="E123" s="20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305</v>
      </c>
      <c r="AH123" s="151">
        <v>1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01" t="s">
        <v>328</v>
      </c>
      <c r="D124" s="193"/>
      <c r="E124" s="194">
        <v>12.36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305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01" t="s">
        <v>395</v>
      </c>
      <c r="D125" s="193"/>
      <c r="E125" s="194">
        <v>15.87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305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01" t="s">
        <v>396</v>
      </c>
      <c r="D126" s="193"/>
      <c r="E126" s="194">
        <v>1.05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305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01" t="s">
        <v>333</v>
      </c>
      <c r="D127" s="193"/>
      <c r="E127" s="194">
        <v>3.8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305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05" t="s">
        <v>394</v>
      </c>
      <c r="D128" s="199"/>
      <c r="E128" s="20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305</v>
      </c>
      <c r="AH128" s="151">
        <v>1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01" t="s">
        <v>397</v>
      </c>
      <c r="D129" s="193"/>
      <c r="E129" s="194">
        <v>36.96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305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05" t="s">
        <v>394</v>
      </c>
      <c r="D130" s="199"/>
      <c r="E130" s="20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305</v>
      </c>
      <c r="AH130" s="151">
        <v>1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 x14ac:dyDescent="0.2">
      <c r="A131" s="171">
        <v>19</v>
      </c>
      <c r="B131" s="172" t="s">
        <v>400</v>
      </c>
      <c r="C131" s="188" t="s">
        <v>401</v>
      </c>
      <c r="D131" s="173" t="s">
        <v>327</v>
      </c>
      <c r="E131" s="174">
        <v>84.004800000000003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4.0600000000000002E-3</v>
      </c>
      <c r="O131" s="176">
        <f>ROUND(E131*N131,2)</f>
        <v>0.34</v>
      </c>
      <c r="P131" s="176">
        <v>0</v>
      </c>
      <c r="Q131" s="176">
        <f>ROUND(E131*P131,2)</f>
        <v>0</v>
      </c>
      <c r="R131" s="176" t="s">
        <v>318</v>
      </c>
      <c r="S131" s="176" t="s">
        <v>239</v>
      </c>
      <c r="T131" s="177" t="s">
        <v>300</v>
      </c>
      <c r="U131" s="160">
        <v>0.59399999999999997</v>
      </c>
      <c r="V131" s="160">
        <f>ROUND(E131*U131,2)</f>
        <v>49.9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65" t="s">
        <v>402</v>
      </c>
      <c r="D132" s="266"/>
      <c r="E132" s="266"/>
      <c r="F132" s="266"/>
      <c r="G132" s="266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01" t="s">
        <v>379</v>
      </c>
      <c r="D133" s="193"/>
      <c r="E133" s="194">
        <v>49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305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01" t="s">
        <v>380</v>
      </c>
      <c r="D134" s="193"/>
      <c r="E134" s="194">
        <v>35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305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1">
        <v>20</v>
      </c>
      <c r="B135" s="172" t="s">
        <v>403</v>
      </c>
      <c r="C135" s="188" t="s">
        <v>404</v>
      </c>
      <c r="D135" s="173" t="s">
        <v>327</v>
      </c>
      <c r="E135" s="174">
        <v>329.61259999999999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3.6099999999999999E-3</v>
      </c>
      <c r="O135" s="176">
        <f>ROUND(E135*N135,2)</f>
        <v>1.19</v>
      </c>
      <c r="P135" s="176">
        <v>0</v>
      </c>
      <c r="Q135" s="176">
        <f>ROUND(E135*P135,2)</f>
        <v>0</v>
      </c>
      <c r="R135" s="176" t="s">
        <v>318</v>
      </c>
      <c r="S135" s="176" t="s">
        <v>239</v>
      </c>
      <c r="T135" s="177" t="s">
        <v>300</v>
      </c>
      <c r="U135" s="160">
        <v>0.48199999999999998</v>
      </c>
      <c r="V135" s="160">
        <f>ROUND(E135*U135,2)</f>
        <v>158.87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01" t="s">
        <v>385</v>
      </c>
      <c r="D136" s="193"/>
      <c r="E136" s="194">
        <v>373.88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305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01" t="s">
        <v>386</v>
      </c>
      <c r="D137" s="193"/>
      <c r="E137" s="194">
        <v>136.03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305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01" t="s">
        <v>365</v>
      </c>
      <c r="D138" s="193"/>
      <c r="E138" s="194">
        <v>-47.52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305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01" t="s">
        <v>366</v>
      </c>
      <c r="D139" s="193"/>
      <c r="E139" s="194">
        <v>-18.36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305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01" t="s">
        <v>367</v>
      </c>
      <c r="D140" s="193"/>
      <c r="E140" s="194">
        <v>-1.92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305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01" t="s">
        <v>387</v>
      </c>
      <c r="D141" s="193"/>
      <c r="E141" s="194">
        <v>-7.91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305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01" t="s">
        <v>388</v>
      </c>
      <c r="D142" s="193"/>
      <c r="E142" s="194">
        <v>-8.6999999999999993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305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01" t="s">
        <v>389</v>
      </c>
      <c r="D143" s="193"/>
      <c r="E143" s="194">
        <v>-57.29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305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01" t="s">
        <v>390</v>
      </c>
      <c r="D144" s="193"/>
      <c r="E144" s="194">
        <v>-100.14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305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01" t="s">
        <v>371</v>
      </c>
      <c r="D145" s="193"/>
      <c r="E145" s="194">
        <v>27.72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305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01" t="s">
        <v>372</v>
      </c>
      <c r="D146" s="193"/>
      <c r="E146" s="194">
        <v>10.71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305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01" t="s">
        <v>373</v>
      </c>
      <c r="D147" s="193"/>
      <c r="E147" s="194">
        <v>1.44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305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01" t="s">
        <v>391</v>
      </c>
      <c r="D148" s="193"/>
      <c r="E148" s="194">
        <v>15.24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305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01" t="s">
        <v>392</v>
      </c>
      <c r="D149" s="193"/>
      <c r="E149" s="194">
        <v>2.46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305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01" t="s">
        <v>393</v>
      </c>
      <c r="D150" s="193"/>
      <c r="E150" s="194">
        <v>3.96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305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1">
        <v>21</v>
      </c>
      <c r="B151" s="172" t="s">
        <v>405</v>
      </c>
      <c r="C151" s="188" t="s">
        <v>406</v>
      </c>
      <c r="D151" s="173" t="s">
        <v>327</v>
      </c>
      <c r="E151" s="174">
        <v>143.99250000000001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4.0000000000000003E-5</v>
      </c>
      <c r="O151" s="176">
        <f>ROUND(E151*N151,2)</f>
        <v>0.01</v>
      </c>
      <c r="P151" s="176">
        <v>0</v>
      </c>
      <c r="Q151" s="176">
        <f>ROUND(E151*P151,2)</f>
        <v>0</v>
      </c>
      <c r="R151" s="176" t="s">
        <v>318</v>
      </c>
      <c r="S151" s="176" t="s">
        <v>239</v>
      </c>
      <c r="T151" s="177" t="s">
        <v>300</v>
      </c>
      <c r="U151" s="160">
        <v>7.8E-2</v>
      </c>
      <c r="V151" s="160">
        <f>ROUND(E151*U151,2)</f>
        <v>11.23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301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1" x14ac:dyDescent="0.2">
      <c r="A152" s="158"/>
      <c r="B152" s="159"/>
      <c r="C152" s="265" t="s">
        <v>407</v>
      </c>
      <c r="D152" s="266"/>
      <c r="E152" s="266"/>
      <c r="F152" s="266"/>
      <c r="G152" s="266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78" t="str">
        <f>C152</f>
        <v>s rámy a zárubněmi, zábradlí, předmětů oplechování apod., které se zřizují ještě před úpravami povrchu, před jejich znečištěním při úpravách povrchu nástřikem plastických (lepivých) maltovin</v>
      </c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01" t="s">
        <v>349</v>
      </c>
      <c r="D153" s="193"/>
      <c r="E153" s="194">
        <v>47.52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305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01" t="s">
        <v>350</v>
      </c>
      <c r="D154" s="193"/>
      <c r="E154" s="194">
        <v>18.36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305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01" t="s">
        <v>351</v>
      </c>
      <c r="D155" s="193"/>
      <c r="E155" s="194">
        <v>1.92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305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01" t="s">
        <v>352</v>
      </c>
      <c r="D156" s="193"/>
      <c r="E156" s="194">
        <v>3.88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305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01" t="s">
        <v>353</v>
      </c>
      <c r="D157" s="193"/>
      <c r="E157" s="194">
        <v>7.91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305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01" t="s">
        <v>354</v>
      </c>
      <c r="D158" s="193"/>
      <c r="E158" s="194">
        <v>64.41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305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 x14ac:dyDescent="0.2">
      <c r="A159" s="171">
        <v>22</v>
      </c>
      <c r="B159" s="172" t="s">
        <v>408</v>
      </c>
      <c r="C159" s="188" t="s">
        <v>409</v>
      </c>
      <c r="D159" s="173" t="s">
        <v>327</v>
      </c>
      <c r="E159" s="174">
        <v>329.61259999999999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4.6399999999999997E-2</v>
      </c>
      <c r="O159" s="176">
        <f>ROUND(E159*N159,2)</f>
        <v>15.29</v>
      </c>
      <c r="P159" s="176">
        <v>0</v>
      </c>
      <c r="Q159" s="176">
        <f>ROUND(E159*P159,2)</f>
        <v>0</v>
      </c>
      <c r="R159" s="176" t="s">
        <v>361</v>
      </c>
      <c r="S159" s="176" t="s">
        <v>239</v>
      </c>
      <c r="T159" s="177" t="s">
        <v>300</v>
      </c>
      <c r="U159" s="160">
        <v>0.50329000000000002</v>
      </c>
      <c r="V159" s="160">
        <f>ROUND(E159*U159,2)</f>
        <v>165.89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301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65" t="s">
        <v>410</v>
      </c>
      <c r="D160" s="266"/>
      <c r="E160" s="266"/>
      <c r="F160" s="266"/>
      <c r="G160" s="266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01" t="s">
        <v>385</v>
      </c>
      <c r="D161" s="193"/>
      <c r="E161" s="194">
        <v>373.88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305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01" t="s">
        <v>386</v>
      </c>
      <c r="D162" s="193"/>
      <c r="E162" s="194">
        <v>136.03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305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01" t="s">
        <v>365</v>
      </c>
      <c r="D163" s="193"/>
      <c r="E163" s="194">
        <v>-47.52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305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01" t="s">
        <v>366</v>
      </c>
      <c r="D164" s="193"/>
      <c r="E164" s="194">
        <v>-18.36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305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01" t="s">
        <v>367</v>
      </c>
      <c r="D165" s="193"/>
      <c r="E165" s="194">
        <v>-1.92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305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01" t="s">
        <v>387</v>
      </c>
      <c r="D166" s="193"/>
      <c r="E166" s="194">
        <v>-7.91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305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01" t="s">
        <v>388</v>
      </c>
      <c r="D167" s="193"/>
      <c r="E167" s="194">
        <v>-8.6999999999999993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305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01" t="s">
        <v>389</v>
      </c>
      <c r="D168" s="193"/>
      <c r="E168" s="194">
        <v>-57.29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305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201" t="s">
        <v>390</v>
      </c>
      <c r="D169" s="193"/>
      <c r="E169" s="194">
        <v>-100.14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305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01" t="s">
        <v>371</v>
      </c>
      <c r="D170" s="193"/>
      <c r="E170" s="194">
        <v>27.72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305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01" t="s">
        <v>372</v>
      </c>
      <c r="D171" s="193"/>
      <c r="E171" s="194">
        <v>10.71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305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01" t="s">
        <v>373</v>
      </c>
      <c r="D172" s="193"/>
      <c r="E172" s="194">
        <v>1.44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305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01" t="s">
        <v>391</v>
      </c>
      <c r="D173" s="193"/>
      <c r="E173" s="194">
        <v>15.24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305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01" t="s">
        <v>392</v>
      </c>
      <c r="D174" s="193"/>
      <c r="E174" s="194">
        <v>2.46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305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01" t="s">
        <v>393</v>
      </c>
      <c r="D175" s="193"/>
      <c r="E175" s="194">
        <v>3.96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305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71">
        <v>23</v>
      </c>
      <c r="B176" s="172" t="s">
        <v>411</v>
      </c>
      <c r="C176" s="188" t="s">
        <v>412</v>
      </c>
      <c r="D176" s="173" t="s">
        <v>327</v>
      </c>
      <c r="E176" s="174">
        <v>33.07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4.8169999999999998E-2</v>
      </c>
      <c r="O176" s="176">
        <f>ROUND(E176*N176,2)</f>
        <v>1.59</v>
      </c>
      <c r="P176" s="176">
        <v>0</v>
      </c>
      <c r="Q176" s="176">
        <f>ROUND(E176*P176,2)</f>
        <v>0</v>
      </c>
      <c r="R176" s="176" t="s">
        <v>318</v>
      </c>
      <c r="S176" s="176" t="s">
        <v>239</v>
      </c>
      <c r="T176" s="177" t="s">
        <v>300</v>
      </c>
      <c r="U176" s="160">
        <v>0.74299999999999999</v>
      </c>
      <c r="V176" s="160">
        <f>ROUND(E176*U176,2)</f>
        <v>24.57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301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01" t="s">
        <v>328</v>
      </c>
      <c r="D177" s="193"/>
      <c r="E177" s="194">
        <v>12.36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305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01" t="s">
        <v>395</v>
      </c>
      <c r="D178" s="193"/>
      <c r="E178" s="194">
        <v>15.87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305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201" t="s">
        <v>396</v>
      </c>
      <c r="D179" s="193"/>
      <c r="E179" s="194">
        <v>1.05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305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201" t="s">
        <v>333</v>
      </c>
      <c r="D180" s="193"/>
      <c r="E180" s="194">
        <v>3.8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305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79">
        <v>24</v>
      </c>
      <c r="B181" s="180" t="s">
        <v>374</v>
      </c>
      <c r="C181" s="189" t="s">
        <v>375</v>
      </c>
      <c r="D181" s="181" t="s">
        <v>327</v>
      </c>
      <c r="E181" s="182">
        <v>329.61259999999999</v>
      </c>
      <c r="F181" s="183"/>
      <c r="G181" s="184">
        <f>ROUND(E181*F181,2)</f>
        <v>0</v>
      </c>
      <c r="H181" s="183"/>
      <c r="I181" s="184">
        <f>ROUND(E181*H181,2)</f>
        <v>0</v>
      </c>
      <c r="J181" s="183"/>
      <c r="K181" s="184">
        <f>ROUND(E181*J181,2)</f>
        <v>0</v>
      </c>
      <c r="L181" s="184">
        <v>21</v>
      </c>
      <c r="M181" s="184">
        <f>G181*(1+L181/100)</f>
        <v>0</v>
      </c>
      <c r="N181" s="184">
        <v>2.0000000000000002E-5</v>
      </c>
      <c r="O181" s="184">
        <f>ROUND(E181*N181,2)</f>
        <v>0.01</v>
      </c>
      <c r="P181" s="184">
        <v>0</v>
      </c>
      <c r="Q181" s="184">
        <f>ROUND(E181*P181,2)</f>
        <v>0</v>
      </c>
      <c r="R181" s="184" t="s">
        <v>318</v>
      </c>
      <c r="S181" s="184" t="s">
        <v>239</v>
      </c>
      <c r="T181" s="185" t="s">
        <v>300</v>
      </c>
      <c r="U181" s="160">
        <v>0.11</v>
      </c>
      <c r="V181" s="160">
        <f>ROUND(E181*U181,2)</f>
        <v>36.26</v>
      </c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301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x14ac:dyDescent="0.2">
      <c r="A182" s="165" t="s">
        <v>234</v>
      </c>
      <c r="B182" s="166" t="s">
        <v>120</v>
      </c>
      <c r="C182" s="187" t="s">
        <v>121</v>
      </c>
      <c r="D182" s="167"/>
      <c r="E182" s="168"/>
      <c r="F182" s="169"/>
      <c r="G182" s="169">
        <f>SUMIF(AG183:AG245,"&lt;&gt;NOR",G183:G245)</f>
        <v>0</v>
      </c>
      <c r="H182" s="169"/>
      <c r="I182" s="169">
        <f>SUM(I183:I245)</f>
        <v>0</v>
      </c>
      <c r="J182" s="169"/>
      <c r="K182" s="169">
        <f>SUM(K183:K245)</f>
        <v>0</v>
      </c>
      <c r="L182" s="169"/>
      <c r="M182" s="169">
        <f>SUM(M183:M245)</f>
        <v>0</v>
      </c>
      <c r="N182" s="169"/>
      <c r="O182" s="169">
        <f>SUM(O183:O245)</f>
        <v>121.14</v>
      </c>
      <c r="P182" s="169"/>
      <c r="Q182" s="169">
        <f>SUM(Q183:Q245)</f>
        <v>0</v>
      </c>
      <c r="R182" s="169"/>
      <c r="S182" s="169"/>
      <c r="T182" s="170"/>
      <c r="U182" s="164"/>
      <c r="V182" s="164">
        <f>SUM(V183:V245)</f>
        <v>832.71999999999991</v>
      </c>
      <c r="W182" s="164"/>
      <c r="AG182" t="s">
        <v>235</v>
      </c>
    </row>
    <row r="183" spans="1:60" outlineLevel="1" x14ac:dyDescent="0.2">
      <c r="A183" s="171">
        <v>25</v>
      </c>
      <c r="B183" s="172" t="s">
        <v>413</v>
      </c>
      <c r="C183" s="188" t="s">
        <v>414</v>
      </c>
      <c r="D183" s="173" t="s">
        <v>327</v>
      </c>
      <c r="E183" s="174">
        <v>1401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6">
        <v>0</v>
      </c>
      <c r="O183" s="176">
        <f>ROUND(E183*N183,2)</f>
        <v>0</v>
      </c>
      <c r="P183" s="176">
        <v>0</v>
      </c>
      <c r="Q183" s="176">
        <f>ROUND(E183*P183,2)</f>
        <v>0</v>
      </c>
      <c r="R183" s="176"/>
      <c r="S183" s="176" t="s">
        <v>239</v>
      </c>
      <c r="T183" s="177" t="s">
        <v>300</v>
      </c>
      <c r="U183" s="160">
        <v>0.38</v>
      </c>
      <c r="V183" s="160">
        <f>ROUND(E183*U183,2)</f>
        <v>532.38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415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01" t="s">
        <v>416</v>
      </c>
      <c r="D184" s="193"/>
      <c r="E184" s="194">
        <v>121.9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305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201" t="s">
        <v>417</v>
      </c>
      <c r="D185" s="193"/>
      <c r="E185" s="194">
        <v>122.6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305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01" t="s">
        <v>418</v>
      </c>
      <c r="D186" s="193"/>
      <c r="E186" s="194">
        <v>59.3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305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201" t="s">
        <v>419</v>
      </c>
      <c r="D187" s="193"/>
      <c r="E187" s="194">
        <v>59.3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305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201" t="s">
        <v>420</v>
      </c>
      <c r="D188" s="193"/>
      <c r="E188" s="194">
        <v>59.1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305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201" t="s">
        <v>421</v>
      </c>
      <c r="D189" s="193"/>
      <c r="E189" s="194">
        <v>444.4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305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01" t="s">
        <v>422</v>
      </c>
      <c r="D190" s="193"/>
      <c r="E190" s="194">
        <v>534.4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305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1">
        <v>26</v>
      </c>
      <c r="B191" s="172" t="s">
        <v>423</v>
      </c>
      <c r="C191" s="188" t="s">
        <v>424</v>
      </c>
      <c r="D191" s="173" t="s">
        <v>298</v>
      </c>
      <c r="E191" s="174">
        <v>48.052199999999999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2.5</v>
      </c>
      <c r="O191" s="176">
        <f>ROUND(E191*N191,2)</f>
        <v>120.13</v>
      </c>
      <c r="P191" s="176">
        <v>0</v>
      </c>
      <c r="Q191" s="176">
        <f>ROUND(E191*P191,2)</f>
        <v>0</v>
      </c>
      <c r="R191" s="176" t="s">
        <v>361</v>
      </c>
      <c r="S191" s="176" t="s">
        <v>239</v>
      </c>
      <c r="T191" s="177" t="s">
        <v>300</v>
      </c>
      <c r="U191" s="160">
        <v>5.33</v>
      </c>
      <c r="V191" s="160">
        <f>ROUND(E191*U191,2)</f>
        <v>256.12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301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265" t="s">
        <v>425</v>
      </c>
      <c r="D192" s="266"/>
      <c r="E192" s="266"/>
      <c r="F192" s="266"/>
      <c r="G192" s="266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201" t="s">
        <v>426</v>
      </c>
      <c r="D193" s="193"/>
      <c r="E193" s="194">
        <v>1.8064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305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01" t="s">
        <v>427</v>
      </c>
      <c r="D194" s="193"/>
      <c r="E194" s="194">
        <v>4.5087999999999999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305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201" t="s">
        <v>428</v>
      </c>
      <c r="D195" s="193"/>
      <c r="E195" s="194">
        <v>2.1676799999999998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305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201" t="s">
        <v>429</v>
      </c>
      <c r="D196" s="193"/>
      <c r="E196" s="194">
        <v>3.3816000000000002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305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01" t="s">
        <v>430</v>
      </c>
      <c r="D197" s="193"/>
      <c r="E197" s="194">
        <v>9.7862399999999994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305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01" t="s">
        <v>431</v>
      </c>
      <c r="D198" s="193"/>
      <c r="E198" s="194">
        <v>22.01904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305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01" t="s">
        <v>432</v>
      </c>
      <c r="D199" s="193"/>
      <c r="E199" s="194">
        <v>3.4311600000000002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305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01" t="s">
        <v>433</v>
      </c>
      <c r="D200" s="193"/>
      <c r="E200" s="194">
        <v>0.54359999999999997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305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201" t="s">
        <v>434</v>
      </c>
      <c r="D201" s="193"/>
      <c r="E201" s="194">
        <v>0.40770000000000001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305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71">
        <v>27</v>
      </c>
      <c r="B202" s="172" t="s">
        <v>435</v>
      </c>
      <c r="C202" s="188" t="s">
        <v>436</v>
      </c>
      <c r="D202" s="173" t="s">
        <v>298</v>
      </c>
      <c r="E202" s="174">
        <v>16.2469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0.02</v>
      </c>
      <c r="O202" s="176">
        <f>ROUND(E202*N202,2)</f>
        <v>0.32</v>
      </c>
      <c r="P202" s="176">
        <v>0</v>
      </c>
      <c r="Q202" s="176">
        <f>ROUND(E202*P202,2)</f>
        <v>0</v>
      </c>
      <c r="R202" s="176" t="s">
        <v>318</v>
      </c>
      <c r="S202" s="176" t="s">
        <v>239</v>
      </c>
      <c r="T202" s="177" t="s">
        <v>300</v>
      </c>
      <c r="U202" s="160">
        <v>1.35</v>
      </c>
      <c r="V202" s="160">
        <f>ROUND(E202*U202,2)</f>
        <v>21.93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301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265" t="s">
        <v>437</v>
      </c>
      <c r="D203" s="266"/>
      <c r="E203" s="266"/>
      <c r="F203" s="266"/>
      <c r="G203" s="266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201" t="s">
        <v>426</v>
      </c>
      <c r="D204" s="193"/>
      <c r="E204" s="194">
        <v>1.81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305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01" t="s">
        <v>427</v>
      </c>
      <c r="D205" s="193"/>
      <c r="E205" s="194">
        <v>4.51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305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201" t="s">
        <v>428</v>
      </c>
      <c r="D206" s="193"/>
      <c r="E206" s="194">
        <v>2.17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305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01" t="s">
        <v>429</v>
      </c>
      <c r="D207" s="193"/>
      <c r="E207" s="194">
        <v>3.38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305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201" t="s">
        <v>432</v>
      </c>
      <c r="D208" s="193"/>
      <c r="E208" s="194">
        <v>3.43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305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01" t="s">
        <v>433</v>
      </c>
      <c r="D209" s="193"/>
      <c r="E209" s="194">
        <v>0.54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305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201" t="s">
        <v>434</v>
      </c>
      <c r="D210" s="193"/>
      <c r="E210" s="194">
        <v>0.41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305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1">
        <v>28</v>
      </c>
      <c r="B211" s="172" t="s">
        <v>438</v>
      </c>
      <c r="C211" s="188" t="s">
        <v>439</v>
      </c>
      <c r="D211" s="173" t="s">
        <v>298</v>
      </c>
      <c r="E211" s="174">
        <v>16.2469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0</v>
      </c>
      <c r="O211" s="176">
        <f>ROUND(E211*N211,2)</f>
        <v>0</v>
      </c>
      <c r="P211" s="176">
        <v>0</v>
      </c>
      <c r="Q211" s="176">
        <f>ROUND(E211*P211,2)</f>
        <v>0</v>
      </c>
      <c r="R211" s="176" t="s">
        <v>318</v>
      </c>
      <c r="S211" s="176" t="s">
        <v>239</v>
      </c>
      <c r="T211" s="177" t="s">
        <v>300</v>
      </c>
      <c r="U211" s="160">
        <v>0.41</v>
      </c>
      <c r="V211" s="160">
        <f>ROUND(E211*U211,2)</f>
        <v>6.66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301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265" t="s">
        <v>440</v>
      </c>
      <c r="D212" s="266"/>
      <c r="E212" s="266"/>
      <c r="F212" s="266"/>
      <c r="G212" s="266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303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01" t="s">
        <v>426</v>
      </c>
      <c r="D213" s="193"/>
      <c r="E213" s="194">
        <v>1.81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305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201" t="s">
        <v>427</v>
      </c>
      <c r="D214" s="193"/>
      <c r="E214" s="194">
        <v>4.51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305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201" t="s">
        <v>428</v>
      </c>
      <c r="D215" s="193"/>
      <c r="E215" s="194">
        <v>2.17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305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201" t="s">
        <v>429</v>
      </c>
      <c r="D216" s="193"/>
      <c r="E216" s="194">
        <v>3.38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305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201" t="s">
        <v>432</v>
      </c>
      <c r="D217" s="193"/>
      <c r="E217" s="194">
        <v>3.43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305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01" t="s">
        <v>433</v>
      </c>
      <c r="D218" s="193"/>
      <c r="E218" s="194">
        <v>0.54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305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201" t="s">
        <v>434</v>
      </c>
      <c r="D219" s="193"/>
      <c r="E219" s="194">
        <v>0.41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305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 x14ac:dyDescent="0.2">
      <c r="A220" s="171">
        <v>29</v>
      </c>
      <c r="B220" s="172" t="s">
        <v>441</v>
      </c>
      <c r="C220" s="188" t="s">
        <v>442</v>
      </c>
      <c r="D220" s="173" t="s">
        <v>314</v>
      </c>
      <c r="E220" s="174">
        <v>0.64200000000000002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1.0662499999999999</v>
      </c>
      <c r="O220" s="176">
        <f>ROUND(E220*N220,2)</f>
        <v>0.68</v>
      </c>
      <c r="P220" s="176">
        <v>0</v>
      </c>
      <c r="Q220" s="176">
        <f>ROUND(E220*P220,2)</f>
        <v>0</v>
      </c>
      <c r="R220" s="176" t="s">
        <v>318</v>
      </c>
      <c r="S220" s="176" t="s">
        <v>239</v>
      </c>
      <c r="T220" s="177" t="s">
        <v>300</v>
      </c>
      <c r="U220" s="160">
        <v>15.231</v>
      </c>
      <c r="V220" s="160">
        <f>ROUND(E220*U220,2)</f>
        <v>9.7799999999999994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443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202" t="s">
        <v>319</v>
      </c>
      <c r="D221" s="195"/>
      <c r="E221" s="196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305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203" t="s">
        <v>444</v>
      </c>
      <c r="D222" s="195"/>
      <c r="E222" s="196">
        <v>18.059999999999999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305</v>
      </c>
      <c r="AH222" s="151">
        <v>2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203" t="s">
        <v>445</v>
      </c>
      <c r="D223" s="195"/>
      <c r="E223" s="196">
        <v>45.09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305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203" t="s">
        <v>444</v>
      </c>
      <c r="D224" s="195"/>
      <c r="E224" s="196">
        <v>18.059999999999999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305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203" t="s">
        <v>446</v>
      </c>
      <c r="D225" s="195"/>
      <c r="E225" s="196">
        <v>28.18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305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204" t="s">
        <v>322</v>
      </c>
      <c r="D226" s="197"/>
      <c r="E226" s="198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305</v>
      </c>
      <c r="AH226" s="151">
        <v>3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202" t="s">
        <v>323</v>
      </c>
      <c r="D227" s="195"/>
      <c r="E227" s="196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305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201" t="s">
        <v>447</v>
      </c>
      <c r="D228" s="193"/>
      <c r="E228" s="194">
        <v>0.48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305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202" t="s">
        <v>319</v>
      </c>
      <c r="D229" s="195"/>
      <c r="E229" s="196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305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203" t="s">
        <v>448</v>
      </c>
      <c r="D230" s="195"/>
      <c r="E230" s="196">
        <v>28.59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305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203" t="s">
        <v>449</v>
      </c>
      <c r="D231" s="195"/>
      <c r="E231" s="196">
        <v>4.53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305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203" t="s">
        <v>450</v>
      </c>
      <c r="D232" s="195"/>
      <c r="E232" s="196">
        <v>3.4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305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204" t="s">
        <v>322</v>
      </c>
      <c r="D233" s="197"/>
      <c r="E233" s="198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305</v>
      </c>
      <c r="AH233" s="151">
        <v>3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202" t="s">
        <v>323</v>
      </c>
      <c r="D234" s="195"/>
      <c r="E234" s="196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305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201" t="s">
        <v>451</v>
      </c>
      <c r="D235" s="193"/>
      <c r="E235" s="194">
        <v>0.16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305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71">
        <v>30</v>
      </c>
      <c r="B236" s="172" t="s">
        <v>452</v>
      </c>
      <c r="C236" s="188" t="s">
        <v>453</v>
      </c>
      <c r="D236" s="173" t="s">
        <v>342</v>
      </c>
      <c r="E236" s="174">
        <v>116.92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6">
        <v>0</v>
      </c>
      <c r="O236" s="176">
        <f>ROUND(E236*N236,2)</f>
        <v>0</v>
      </c>
      <c r="P236" s="176">
        <v>0</v>
      </c>
      <c r="Q236" s="176">
        <f>ROUND(E236*P236,2)</f>
        <v>0</v>
      </c>
      <c r="R236" s="176" t="s">
        <v>454</v>
      </c>
      <c r="S236" s="176" t="s">
        <v>239</v>
      </c>
      <c r="T236" s="177" t="s">
        <v>300</v>
      </c>
      <c r="U236" s="160">
        <v>0.05</v>
      </c>
      <c r="V236" s="160">
        <f>ROUND(E236*U236,2)</f>
        <v>5.85</v>
      </c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415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201" t="s">
        <v>455</v>
      </c>
      <c r="D237" s="193"/>
      <c r="E237" s="194">
        <v>4.2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305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201" t="s">
        <v>456</v>
      </c>
      <c r="D238" s="193"/>
      <c r="E238" s="194">
        <v>112.72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305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1" x14ac:dyDescent="0.2">
      <c r="A239" s="171">
        <v>31</v>
      </c>
      <c r="B239" s="172" t="s">
        <v>457</v>
      </c>
      <c r="C239" s="188" t="s">
        <v>458</v>
      </c>
      <c r="D239" s="173" t="s">
        <v>327</v>
      </c>
      <c r="E239" s="174">
        <v>15.433439999999999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6">
        <v>5.0000000000000001E-4</v>
      </c>
      <c r="O239" s="176">
        <f>ROUND(E239*N239,2)</f>
        <v>0.01</v>
      </c>
      <c r="P239" s="176">
        <v>0</v>
      </c>
      <c r="Q239" s="176">
        <f>ROUND(E239*P239,2)</f>
        <v>0</v>
      </c>
      <c r="R239" s="176" t="s">
        <v>459</v>
      </c>
      <c r="S239" s="176" t="s">
        <v>239</v>
      </c>
      <c r="T239" s="177" t="s">
        <v>300</v>
      </c>
      <c r="U239" s="160">
        <v>0</v>
      </c>
      <c r="V239" s="160">
        <f>ROUND(E239*U239,2)</f>
        <v>0</v>
      </c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460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202" t="s">
        <v>319</v>
      </c>
      <c r="D240" s="195"/>
      <c r="E240" s="196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305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203" t="s">
        <v>461</v>
      </c>
      <c r="D241" s="195"/>
      <c r="E241" s="196">
        <v>4.2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305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203" t="s">
        <v>462</v>
      </c>
      <c r="D242" s="195"/>
      <c r="E242" s="196">
        <v>112.72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305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204" t="s">
        <v>322</v>
      </c>
      <c r="D243" s="197"/>
      <c r="E243" s="198">
        <v>116.92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305</v>
      </c>
      <c r="AH243" s="151">
        <v>3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202" t="s">
        <v>323</v>
      </c>
      <c r="D244" s="195"/>
      <c r="E244" s="196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305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201" t="s">
        <v>463</v>
      </c>
      <c r="D245" s="193"/>
      <c r="E245" s="194">
        <v>15.433439999999999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305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x14ac:dyDescent="0.2">
      <c r="A246" s="165" t="s">
        <v>234</v>
      </c>
      <c r="B246" s="166" t="s">
        <v>134</v>
      </c>
      <c r="C246" s="187" t="s">
        <v>135</v>
      </c>
      <c r="D246" s="167"/>
      <c r="E246" s="168"/>
      <c r="F246" s="169"/>
      <c r="G246" s="169">
        <f>SUMIF(AG247:AG265,"&lt;&gt;NOR",G247:G265)</f>
        <v>0</v>
      </c>
      <c r="H246" s="169"/>
      <c r="I246" s="169">
        <f>SUM(I247:I265)</f>
        <v>0</v>
      </c>
      <c r="J246" s="169"/>
      <c r="K246" s="169">
        <f>SUM(K247:K265)</f>
        <v>0</v>
      </c>
      <c r="L246" s="169"/>
      <c r="M246" s="169">
        <f>SUM(M247:M265)</f>
        <v>0</v>
      </c>
      <c r="N246" s="169"/>
      <c r="O246" s="169">
        <f>SUM(O247:O265)</f>
        <v>18.77</v>
      </c>
      <c r="P246" s="169"/>
      <c r="Q246" s="169">
        <f>SUM(Q247:Q265)</f>
        <v>0</v>
      </c>
      <c r="R246" s="169"/>
      <c r="S246" s="169"/>
      <c r="T246" s="170"/>
      <c r="U246" s="164"/>
      <c r="V246" s="164">
        <f>SUM(V247:V265)</f>
        <v>335.17</v>
      </c>
      <c r="W246" s="164"/>
      <c r="AG246" t="s">
        <v>235</v>
      </c>
    </row>
    <row r="247" spans="1:60" ht="22.5" outlineLevel="1" x14ac:dyDescent="0.2">
      <c r="A247" s="171">
        <v>32</v>
      </c>
      <c r="B247" s="172" t="s">
        <v>464</v>
      </c>
      <c r="C247" s="188" t="s">
        <v>465</v>
      </c>
      <c r="D247" s="173" t="s">
        <v>327</v>
      </c>
      <c r="E247" s="174">
        <v>787.77560000000005</v>
      </c>
      <c r="F247" s="175"/>
      <c r="G247" s="176">
        <f>ROUND(E247*F247,2)</f>
        <v>0</v>
      </c>
      <c r="H247" s="175"/>
      <c r="I247" s="176">
        <f>ROUND(E247*H247,2)</f>
        <v>0</v>
      </c>
      <c r="J247" s="175"/>
      <c r="K247" s="176">
        <f>ROUND(E247*J247,2)</f>
        <v>0</v>
      </c>
      <c r="L247" s="176">
        <v>21</v>
      </c>
      <c r="M247" s="176">
        <f>G247*(1+L247/100)</f>
        <v>0</v>
      </c>
      <c r="N247" s="176">
        <v>1.8380000000000001E-2</v>
      </c>
      <c r="O247" s="176">
        <f>ROUND(E247*N247,2)</f>
        <v>14.48</v>
      </c>
      <c r="P247" s="176">
        <v>0</v>
      </c>
      <c r="Q247" s="176">
        <f>ROUND(E247*P247,2)</f>
        <v>0</v>
      </c>
      <c r="R247" s="176" t="s">
        <v>466</v>
      </c>
      <c r="S247" s="176" t="s">
        <v>239</v>
      </c>
      <c r="T247" s="177" t="s">
        <v>300</v>
      </c>
      <c r="U247" s="160">
        <v>0.13</v>
      </c>
      <c r="V247" s="160">
        <f>ROUND(E247*U247,2)</f>
        <v>102.41</v>
      </c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301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201" t="s">
        <v>467</v>
      </c>
      <c r="D248" s="193"/>
      <c r="E248" s="194">
        <v>374.47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305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201" t="s">
        <v>468</v>
      </c>
      <c r="D249" s="193"/>
      <c r="E249" s="194">
        <v>203.33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305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201" t="s">
        <v>469</v>
      </c>
      <c r="D250" s="193"/>
      <c r="E250" s="194">
        <v>209.97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305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33.75" outlineLevel="1" x14ac:dyDescent="0.2">
      <c r="A251" s="171">
        <v>33</v>
      </c>
      <c r="B251" s="172" t="s">
        <v>470</v>
      </c>
      <c r="C251" s="188" t="s">
        <v>471</v>
      </c>
      <c r="D251" s="173" t="s">
        <v>327</v>
      </c>
      <c r="E251" s="174">
        <v>1575.5512000000001</v>
      </c>
      <c r="F251" s="175"/>
      <c r="G251" s="176">
        <f>ROUND(E251*F251,2)</f>
        <v>0</v>
      </c>
      <c r="H251" s="175"/>
      <c r="I251" s="176">
        <f>ROUND(E251*H251,2)</f>
        <v>0</v>
      </c>
      <c r="J251" s="175"/>
      <c r="K251" s="176">
        <f>ROUND(E251*J251,2)</f>
        <v>0</v>
      </c>
      <c r="L251" s="176">
        <v>21</v>
      </c>
      <c r="M251" s="176">
        <f>G251*(1+L251/100)</f>
        <v>0</v>
      </c>
      <c r="N251" s="176">
        <v>8.4999999999999995E-4</v>
      </c>
      <c r="O251" s="176">
        <f>ROUND(E251*N251,2)</f>
        <v>1.34</v>
      </c>
      <c r="P251" s="176">
        <v>0</v>
      </c>
      <c r="Q251" s="176">
        <f>ROUND(E251*P251,2)</f>
        <v>0</v>
      </c>
      <c r="R251" s="176" t="s">
        <v>466</v>
      </c>
      <c r="S251" s="176" t="s">
        <v>239</v>
      </c>
      <c r="T251" s="177" t="s">
        <v>300</v>
      </c>
      <c r="U251" s="160">
        <v>6.0000000000000001E-3</v>
      </c>
      <c r="V251" s="160">
        <f>ROUND(E251*U251,2)</f>
        <v>9.4499999999999993</v>
      </c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301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202" t="s">
        <v>319</v>
      </c>
      <c r="D252" s="195"/>
      <c r="E252" s="196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305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203" t="s">
        <v>472</v>
      </c>
      <c r="D253" s="195"/>
      <c r="E253" s="196">
        <v>374.47250000000003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305</v>
      </c>
      <c r="AH253" s="151">
        <v>2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203" t="s">
        <v>473</v>
      </c>
      <c r="D254" s="195"/>
      <c r="E254" s="196">
        <v>203.3306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305</v>
      </c>
      <c r="AH254" s="151">
        <v>2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203" t="s">
        <v>474</v>
      </c>
      <c r="D255" s="195"/>
      <c r="E255" s="196">
        <v>209.9725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305</v>
      </c>
      <c r="AH255" s="151">
        <v>2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204" t="s">
        <v>322</v>
      </c>
      <c r="D256" s="197"/>
      <c r="E256" s="198">
        <v>787.77560000000005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305</v>
      </c>
      <c r="AH256" s="151">
        <v>3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202" t="s">
        <v>323</v>
      </c>
      <c r="D257" s="195"/>
      <c r="E257" s="196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305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201" t="s">
        <v>475</v>
      </c>
      <c r="D258" s="193"/>
      <c r="E258" s="194">
        <v>1575.5512000000001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305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79">
        <v>34</v>
      </c>
      <c r="B259" s="180" t="s">
        <v>476</v>
      </c>
      <c r="C259" s="189" t="s">
        <v>477</v>
      </c>
      <c r="D259" s="181" t="s">
        <v>327</v>
      </c>
      <c r="E259" s="182">
        <v>787.77560000000005</v>
      </c>
      <c r="F259" s="183"/>
      <c r="G259" s="184">
        <f>ROUND(E259*F259,2)</f>
        <v>0</v>
      </c>
      <c r="H259" s="183"/>
      <c r="I259" s="184">
        <f>ROUND(E259*H259,2)</f>
        <v>0</v>
      </c>
      <c r="J259" s="183"/>
      <c r="K259" s="184">
        <f>ROUND(E259*J259,2)</f>
        <v>0</v>
      </c>
      <c r="L259" s="184">
        <v>21</v>
      </c>
      <c r="M259" s="184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4" t="s">
        <v>466</v>
      </c>
      <c r="S259" s="184" t="s">
        <v>239</v>
      </c>
      <c r="T259" s="185" t="s">
        <v>300</v>
      </c>
      <c r="U259" s="160">
        <v>0.112</v>
      </c>
      <c r="V259" s="160">
        <f>ROUND(E259*U259,2)</f>
        <v>88.23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301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71">
        <v>35</v>
      </c>
      <c r="B260" s="172" t="s">
        <v>478</v>
      </c>
      <c r="C260" s="188" t="s">
        <v>479</v>
      </c>
      <c r="D260" s="173" t="s">
        <v>327</v>
      </c>
      <c r="E260" s="174">
        <v>498.4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6">
        <v>5.9199999999999999E-3</v>
      </c>
      <c r="O260" s="176">
        <f>ROUND(E260*N260,2)</f>
        <v>2.95</v>
      </c>
      <c r="P260" s="176">
        <v>0</v>
      </c>
      <c r="Q260" s="176">
        <f>ROUND(E260*P260,2)</f>
        <v>0</v>
      </c>
      <c r="R260" s="176" t="s">
        <v>466</v>
      </c>
      <c r="S260" s="176" t="s">
        <v>239</v>
      </c>
      <c r="T260" s="177" t="s">
        <v>300</v>
      </c>
      <c r="U260" s="160">
        <v>0.26</v>
      </c>
      <c r="V260" s="160">
        <f>ROUND(E260*U260,2)</f>
        <v>129.58000000000001</v>
      </c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301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201" t="s">
        <v>480</v>
      </c>
      <c r="D261" s="193"/>
      <c r="E261" s="194">
        <v>498.4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305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 x14ac:dyDescent="0.2">
      <c r="A262" s="179">
        <v>36</v>
      </c>
      <c r="B262" s="180" t="s">
        <v>481</v>
      </c>
      <c r="C262" s="189" t="s">
        <v>482</v>
      </c>
      <c r="D262" s="181" t="s">
        <v>483</v>
      </c>
      <c r="E262" s="182">
        <v>2</v>
      </c>
      <c r="F262" s="183"/>
      <c r="G262" s="184">
        <f>ROUND(E262*F262,2)</f>
        <v>0</v>
      </c>
      <c r="H262" s="183"/>
      <c r="I262" s="184">
        <f>ROUND(E262*H262,2)</f>
        <v>0</v>
      </c>
      <c r="J262" s="183"/>
      <c r="K262" s="184">
        <f>ROUND(E262*J262,2)</f>
        <v>0</v>
      </c>
      <c r="L262" s="184">
        <v>21</v>
      </c>
      <c r="M262" s="184">
        <f>G262*(1+L262/100)</f>
        <v>0</v>
      </c>
      <c r="N262" s="184">
        <v>0</v>
      </c>
      <c r="O262" s="184">
        <f>ROUND(E262*N262,2)</f>
        <v>0</v>
      </c>
      <c r="P262" s="184">
        <v>0</v>
      </c>
      <c r="Q262" s="184">
        <f>ROUND(E262*P262,2)</f>
        <v>0</v>
      </c>
      <c r="R262" s="184" t="s">
        <v>466</v>
      </c>
      <c r="S262" s="184" t="s">
        <v>239</v>
      </c>
      <c r="T262" s="185" t="s">
        <v>300</v>
      </c>
      <c r="U262" s="160">
        <v>1.6</v>
      </c>
      <c r="V262" s="160">
        <f>ROUND(E262*U262,2)</f>
        <v>3.2</v>
      </c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301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33.75" outlineLevel="1" x14ac:dyDescent="0.2">
      <c r="A263" s="171">
        <v>37</v>
      </c>
      <c r="B263" s="172" t="s">
        <v>484</v>
      </c>
      <c r="C263" s="188" t="s">
        <v>485</v>
      </c>
      <c r="D263" s="173" t="s">
        <v>486</v>
      </c>
      <c r="E263" s="174">
        <v>60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0</v>
      </c>
      <c r="O263" s="176">
        <f>ROUND(E263*N263,2)</f>
        <v>0</v>
      </c>
      <c r="P263" s="176">
        <v>0</v>
      </c>
      <c r="Q263" s="176">
        <f>ROUND(E263*P263,2)</f>
        <v>0</v>
      </c>
      <c r="R263" s="176" t="s">
        <v>466</v>
      </c>
      <c r="S263" s="176" t="s">
        <v>239</v>
      </c>
      <c r="T263" s="177" t="s">
        <v>300</v>
      </c>
      <c r="U263" s="160">
        <v>0</v>
      </c>
      <c r="V263" s="160">
        <f>ROUND(E263*U263,2)</f>
        <v>0</v>
      </c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301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201" t="s">
        <v>487</v>
      </c>
      <c r="D264" s="193"/>
      <c r="E264" s="194">
        <v>60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305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ht="22.5" outlineLevel="1" x14ac:dyDescent="0.2">
      <c r="A265" s="179">
        <v>38</v>
      </c>
      <c r="B265" s="180" t="s">
        <v>488</v>
      </c>
      <c r="C265" s="189" t="s">
        <v>489</v>
      </c>
      <c r="D265" s="181" t="s">
        <v>483</v>
      </c>
      <c r="E265" s="182">
        <v>2</v>
      </c>
      <c r="F265" s="183"/>
      <c r="G265" s="184">
        <f>ROUND(E265*F265,2)</f>
        <v>0</v>
      </c>
      <c r="H265" s="183"/>
      <c r="I265" s="184">
        <f>ROUND(E265*H265,2)</f>
        <v>0</v>
      </c>
      <c r="J265" s="183"/>
      <c r="K265" s="184">
        <f>ROUND(E265*J265,2)</f>
        <v>0</v>
      </c>
      <c r="L265" s="184">
        <v>21</v>
      </c>
      <c r="M265" s="184">
        <f>G265*(1+L265/100)</f>
        <v>0</v>
      </c>
      <c r="N265" s="184">
        <v>0</v>
      </c>
      <c r="O265" s="184">
        <f>ROUND(E265*N265,2)</f>
        <v>0</v>
      </c>
      <c r="P265" s="184">
        <v>0</v>
      </c>
      <c r="Q265" s="184">
        <f>ROUND(E265*P265,2)</f>
        <v>0</v>
      </c>
      <c r="R265" s="184" t="s">
        <v>466</v>
      </c>
      <c r="S265" s="184" t="s">
        <v>239</v>
      </c>
      <c r="T265" s="185" t="s">
        <v>300</v>
      </c>
      <c r="U265" s="160">
        <v>1.1499999999999999</v>
      </c>
      <c r="V265" s="160">
        <f>ROUND(E265*U265,2)</f>
        <v>2.2999999999999998</v>
      </c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301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x14ac:dyDescent="0.2">
      <c r="A266" s="165" t="s">
        <v>234</v>
      </c>
      <c r="B266" s="166" t="s">
        <v>136</v>
      </c>
      <c r="C266" s="187" t="s">
        <v>137</v>
      </c>
      <c r="D266" s="167"/>
      <c r="E266" s="168"/>
      <c r="F266" s="169"/>
      <c r="G266" s="169">
        <f>SUMIF(AG267:AG286,"&lt;&gt;NOR",G267:G286)</f>
        <v>0</v>
      </c>
      <c r="H266" s="169"/>
      <c r="I266" s="169">
        <f>SUM(I267:I286)</f>
        <v>0</v>
      </c>
      <c r="J266" s="169"/>
      <c r="K266" s="169">
        <f>SUM(K267:K286)</f>
        <v>0</v>
      </c>
      <c r="L266" s="169"/>
      <c r="M266" s="169">
        <f>SUM(M267:M286)</f>
        <v>0</v>
      </c>
      <c r="N266" s="169"/>
      <c r="O266" s="169">
        <f>SUM(O267:O286)</f>
        <v>0.17</v>
      </c>
      <c r="P266" s="169"/>
      <c r="Q266" s="169">
        <f>SUM(Q267:Q286)</f>
        <v>0</v>
      </c>
      <c r="R266" s="169"/>
      <c r="S266" s="169"/>
      <c r="T266" s="170"/>
      <c r="U266" s="164"/>
      <c r="V266" s="164">
        <f>SUM(V267:V286)</f>
        <v>369.09</v>
      </c>
      <c r="W266" s="164"/>
      <c r="AG266" t="s">
        <v>235</v>
      </c>
    </row>
    <row r="267" spans="1:60" outlineLevel="1" x14ac:dyDescent="0.2">
      <c r="A267" s="171">
        <v>39</v>
      </c>
      <c r="B267" s="172" t="s">
        <v>490</v>
      </c>
      <c r="C267" s="188" t="s">
        <v>491</v>
      </c>
      <c r="D267" s="173" t="s">
        <v>327</v>
      </c>
      <c r="E267" s="174">
        <v>3.1680000000000001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6.6E-4</v>
      </c>
      <c r="O267" s="176">
        <f>ROUND(E267*N267,2)</f>
        <v>0</v>
      </c>
      <c r="P267" s="176">
        <v>0</v>
      </c>
      <c r="Q267" s="176">
        <f>ROUND(E267*P267,2)</f>
        <v>0</v>
      </c>
      <c r="R267" s="176" t="s">
        <v>318</v>
      </c>
      <c r="S267" s="176" t="s">
        <v>239</v>
      </c>
      <c r="T267" s="177" t="s">
        <v>300</v>
      </c>
      <c r="U267" s="160">
        <v>0.2</v>
      </c>
      <c r="V267" s="160">
        <f>ROUND(E267*U267,2)</f>
        <v>0.63</v>
      </c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301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 x14ac:dyDescent="0.2">
      <c r="A268" s="158"/>
      <c r="B268" s="159"/>
      <c r="C268" s="265" t="s">
        <v>492</v>
      </c>
      <c r="D268" s="266"/>
      <c r="E268" s="266"/>
      <c r="F268" s="266"/>
      <c r="G268" s="266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78" t="str">
        <f>C268</f>
        <v>včetně dodání a osazení v jakémkoliv zdivu, včetně jednostranného zajištění polohy vložek proti sesmeknutí (např. přibitím, maltovými terči).</v>
      </c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201" t="s">
        <v>493</v>
      </c>
      <c r="D269" s="193"/>
      <c r="E269" s="194">
        <v>3.17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305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33.75" outlineLevel="1" x14ac:dyDescent="0.2">
      <c r="A270" s="171">
        <v>40</v>
      </c>
      <c r="B270" s="172" t="s">
        <v>494</v>
      </c>
      <c r="C270" s="188" t="s">
        <v>495</v>
      </c>
      <c r="D270" s="173" t="s">
        <v>327</v>
      </c>
      <c r="E270" s="174">
        <v>1401</v>
      </c>
      <c r="F270" s="175"/>
      <c r="G270" s="176">
        <f>ROUND(E270*F270,2)</f>
        <v>0</v>
      </c>
      <c r="H270" s="175"/>
      <c r="I270" s="176">
        <f>ROUND(E270*H270,2)</f>
        <v>0</v>
      </c>
      <c r="J270" s="175"/>
      <c r="K270" s="176">
        <f>ROUND(E270*J270,2)</f>
        <v>0</v>
      </c>
      <c r="L270" s="176">
        <v>21</v>
      </c>
      <c r="M270" s="176">
        <f>G270*(1+L270/100)</f>
        <v>0</v>
      </c>
      <c r="N270" s="176">
        <v>3.0000000000000001E-5</v>
      </c>
      <c r="O270" s="176">
        <f>ROUND(E270*N270,2)</f>
        <v>0.04</v>
      </c>
      <c r="P270" s="176">
        <v>0</v>
      </c>
      <c r="Q270" s="176">
        <f>ROUND(E270*P270,2)</f>
        <v>0</v>
      </c>
      <c r="R270" s="176" t="s">
        <v>318</v>
      </c>
      <c r="S270" s="176" t="s">
        <v>239</v>
      </c>
      <c r="T270" s="177" t="s">
        <v>300</v>
      </c>
      <c r="U270" s="160">
        <v>0.26300000000000001</v>
      </c>
      <c r="V270" s="160">
        <f>ROUND(E270*U270,2)</f>
        <v>368.46</v>
      </c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301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201" t="s">
        <v>416</v>
      </c>
      <c r="D271" s="193"/>
      <c r="E271" s="194">
        <v>121.9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305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201" t="s">
        <v>417</v>
      </c>
      <c r="D272" s="193"/>
      <c r="E272" s="194">
        <v>122.6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305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201" t="s">
        <v>418</v>
      </c>
      <c r="D273" s="193"/>
      <c r="E273" s="194">
        <v>59.3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305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201" t="s">
        <v>419</v>
      </c>
      <c r="D274" s="193"/>
      <c r="E274" s="194">
        <v>59.3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305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201" t="s">
        <v>420</v>
      </c>
      <c r="D275" s="193"/>
      <c r="E275" s="194">
        <v>59.1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305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201" t="s">
        <v>421</v>
      </c>
      <c r="D276" s="193"/>
      <c r="E276" s="194">
        <v>444.4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305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201" t="s">
        <v>422</v>
      </c>
      <c r="D277" s="193"/>
      <c r="E277" s="194">
        <v>534.4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305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 x14ac:dyDescent="0.2">
      <c r="A278" s="171">
        <v>41</v>
      </c>
      <c r="B278" s="172" t="s">
        <v>496</v>
      </c>
      <c r="C278" s="188" t="s">
        <v>497</v>
      </c>
      <c r="D278" s="173" t="s">
        <v>252</v>
      </c>
      <c r="E278" s="174">
        <v>17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0</v>
      </c>
      <c r="O278" s="176">
        <f>ROUND(E278*N278,2)</f>
        <v>0</v>
      </c>
      <c r="P278" s="176">
        <v>0</v>
      </c>
      <c r="Q278" s="176">
        <f>ROUND(E278*P278,2)</f>
        <v>0</v>
      </c>
      <c r="R278" s="176"/>
      <c r="S278" s="176" t="s">
        <v>253</v>
      </c>
      <c r="T278" s="177" t="s">
        <v>240</v>
      </c>
      <c r="U278" s="160">
        <v>0</v>
      </c>
      <c r="V278" s="160">
        <f>ROUND(E278*U278,2)</f>
        <v>0</v>
      </c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301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201" t="s">
        <v>498</v>
      </c>
      <c r="D279" s="193"/>
      <c r="E279" s="194">
        <v>7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305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201" t="s">
        <v>499</v>
      </c>
      <c r="D280" s="193"/>
      <c r="E280" s="194">
        <v>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305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201" t="s">
        <v>500</v>
      </c>
      <c r="D281" s="193"/>
      <c r="E281" s="194">
        <v>1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305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201" t="s">
        <v>501</v>
      </c>
      <c r="D282" s="193"/>
      <c r="E282" s="194">
        <v>1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305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71">
        <v>42</v>
      </c>
      <c r="B283" s="172" t="s">
        <v>502</v>
      </c>
      <c r="C283" s="188" t="s">
        <v>503</v>
      </c>
      <c r="D283" s="173" t="s">
        <v>252</v>
      </c>
      <c r="E283" s="174">
        <v>8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1.66E-2</v>
      </c>
      <c r="O283" s="176">
        <f>ROUND(E283*N283,2)</f>
        <v>0.13</v>
      </c>
      <c r="P283" s="176">
        <v>0</v>
      </c>
      <c r="Q283" s="176">
        <f>ROUND(E283*P283,2)</f>
        <v>0</v>
      </c>
      <c r="R283" s="176"/>
      <c r="S283" s="176" t="s">
        <v>253</v>
      </c>
      <c r="T283" s="177" t="s">
        <v>240</v>
      </c>
      <c r="U283" s="160">
        <v>0</v>
      </c>
      <c r="V283" s="160">
        <f>ROUND(E283*U283,2)</f>
        <v>0</v>
      </c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504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201" t="s">
        <v>505</v>
      </c>
      <c r="D284" s="193"/>
      <c r="E284" s="194">
        <v>4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305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201" t="s">
        <v>506</v>
      </c>
      <c r="D285" s="193"/>
      <c r="E285" s="194">
        <v>2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305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201" t="s">
        <v>507</v>
      </c>
      <c r="D286" s="193"/>
      <c r="E286" s="194">
        <v>2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305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x14ac:dyDescent="0.2">
      <c r="A287" s="165" t="s">
        <v>234</v>
      </c>
      <c r="B287" s="166" t="s">
        <v>140</v>
      </c>
      <c r="C287" s="187" t="s">
        <v>141</v>
      </c>
      <c r="D287" s="167"/>
      <c r="E287" s="168"/>
      <c r="F287" s="169"/>
      <c r="G287" s="169">
        <f>SUMIF(AG288:AG401,"&lt;&gt;NOR",G288:G401)</f>
        <v>0</v>
      </c>
      <c r="H287" s="169"/>
      <c r="I287" s="169">
        <f>SUM(I288:I401)</f>
        <v>0</v>
      </c>
      <c r="J287" s="169"/>
      <c r="K287" s="169">
        <f>SUM(K288:K401)</f>
        <v>0</v>
      </c>
      <c r="L287" s="169"/>
      <c r="M287" s="169">
        <f>SUM(M288:M401)</f>
        <v>0</v>
      </c>
      <c r="N287" s="169"/>
      <c r="O287" s="169">
        <f>SUM(O288:O401)</f>
        <v>0.98000000000000009</v>
      </c>
      <c r="P287" s="169"/>
      <c r="Q287" s="169">
        <f>SUM(Q288:Q401)</f>
        <v>659.27</v>
      </c>
      <c r="R287" s="169"/>
      <c r="S287" s="169"/>
      <c r="T287" s="170"/>
      <c r="U287" s="164"/>
      <c r="V287" s="164">
        <f>SUM(V288:V401)</f>
        <v>2088.9899999999998</v>
      </c>
      <c r="W287" s="164"/>
      <c r="AG287" t="s">
        <v>235</v>
      </c>
    </row>
    <row r="288" spans="1:60" outlineLevel="1" x14ac:dyDescent="0.2">
      <c r="A288" s="171">
        <v>43</v>
      </c>
      <c r="B288" s="172" t="s">
        <v>508</v>
      </c>
      <c r="C288" s="188" t="s">
        <v>509</v>
      </c>
      <c r="D288" s="173" t="s">
        <v>342</v>
      </c>
      <c r="E288" s="174">
        <v>157.88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0</v>
      </c>
      <c r="O288" s="176">
        <f>ROUND(E288*N288,2)</f>
        <v>0</v>
      </c>
      <c r="P288" s="176">
        <v>0</v>
      </c>
      <c r="Q288" s="176">
        <f>ROUND(E288*P288,2)</f>
        <v>0</v>
      </c>
      <c r="R288" s="176" t="s">
        <v>510</v>
      </c>
      <c r="S288" s="176" t="s">
        <v>239</v>
      </c>
      <c r="T288" s="177" t="s">
        <v>300</v>
      </c>
      <c r="U288" s="160">
        <v>0.13</v>
      </c>
      <c r="V288" s="160">
        <f>ROUND(E288*U288,2)</f>
        <v>20.52</v>
      </c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301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265" t="s">
        <v>511</v>
      </c>
      <c r="D289" s="266"/>
      <c r="E289" s="266"/>
      <c r="F289" s="266"/>
      <c r="G289" s="266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201" t="s">
        <v>512</v>
      </c>
      <c r="D290" s="193"/>
      <c r="E290" s="194">
        <v>45.16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305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201" t="s">
        <v>456</v>
      </c>
      <c r="D291" s="193"/>
      <c r="E291" s="194">
        <v>112.72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305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ht="22.5" outlineLevel="1" x14ac:dyDescent="0.2">
      <c r="A292" s="171">
        <v>44</v>
      </c>
      <c r="B292" s="172" t="s">
        <v>513</v>
      </c>
      <c r="C292" s="188" t="s">
        <v>514</v>
      </c>
      <c r="D292" s="173" t="s">
        <v>298</v>
      </c>
      <c r="E292" s="174">
        <v>107.71339999999999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21</v>
      </c>
      <c r="M292" s="176">
        <f>G292*(1+L292/100)</f>
        <v>0</v>
      </c>
      <c r="N292" s="176">
        <v>1.2800000000000001E-3</v>
      </c>
      <c r="O292" s="176">
        <f>ROUND(E292*N292,2)</f>
        <v>0.14000000000000001</v>
      </c>
      <c r="P292" s="176">
        <v>1.8</v>
      </c>
      <c r="Q292" s="176">
        <f>ROUND(E292*P292,2)</f>
        <v>193.88</v>
      </c>
      <c r="R292" s="176" t="s">
        <v>515</v>
      </c>
      <c r="S292" s="176" t="s">
        <v>239</v>
      </c>
      <c r="T292" s="177" t="s">
        <v>300</v>
      </c>
      <c r="U292" s="160">
        <v>1.52</v>
      </c>
      <c r="V292" s="160">
        <f>ROUND(E292*U292,2)</f>
        <v>163.72</v>
      </c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301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ht="22.5" outlineLevel="1" x14ac:dyDescent="0.2">
      <c r="A293" s="158"/>
      <c r="B293" s="159"/>
      <c r="C293" s="265" t="s">
        <v>516</v>
      </c>
      <c r="D293" s="266"/>
      <c r="E293" s="266"/>
      <c r="F293" s="266"/>
      <c r="G293" s="266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78" t="str">
        <f>C293</f>
        <v>nebo vybourání otvorů průřezové plochy přes 4 m2 ve zdivu nadzákladovém, včetně pomocného lešení o výšce podlahy do 1900 mm a pro zatížení do 1,5 kPa  (150 kg/m2)</v>
      </c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201" t="s">
        <v>517</v>
      </c>
      <c r="D294" s="193"/>
      <c r="E294" s="194">
        <v>80.92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305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201" t="s">
        <v>518</v>
      </c>
      <c r="D295" s="193"/>
      <c r="E295" s="194">
        <v>-3.42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305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201" t="s">
        <v>519</v>
      </c>
      <c r="D296" s="193"/>
      <c r="E296" s="194">
        <v>-17.98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305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201" t="s">
        <v>520</v>
      </c>
      <c r="D297" s="193"/>
      <c r="E297" s="194">
        <v>-4.05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305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201" t="s">
        <v>521</v>
      </c>
      <c r="D298" s="193"/>
      <c r="E298" s="194">
        <v>6.8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305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201" t="s">
        <v>522</v>
      </c>
      <c r="D299" s="193"/>
      <c r="E299" s="194">
        <v>10.19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305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201" t="s">
        <v>523</v>
      </c>
      <c r="D300" s="193"/>
      <c r="E300" s="194">
        <v>-2.29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305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201" t="s">
        <v>524</v>
      </c>
      <c r="D301" s="193"/>
      <c r="E301" s="194">
        <v>23.54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305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201" t="s">
        <v>525</v>
      </c>
      <c r="D302" s="193"/>
      <c r="E302" s="194">
        <v>-1.51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305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201" t="s">
        <v>526</v>
      </c>
      <c r="D303" s="193"/>
      <c r="E303" s="194">
        <v>-1.08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305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201" t="s">
        <v>527</v>
      </c>
      <c r="D304" s="193"/>
      <c r="E304" s="194">
        <v>1.83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305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201" t="s">
        <v>528</v>
      </c>
      <c r="D305" s="193"/>
      <c r="E305" s="194">
        <v>-0.24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305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201" t="s">
        <v>529</v>
      </c>
      <c r="D306" s="193"/>
      <c r="E306" s="194">
        <v>6.8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305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201" t="s">
        <v>523</v>
      </c>
      <c r="D307" s="193"/>
      <c r="E307" s="194">
        <v>-2.29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305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201" t="s">
        <v>530</v>
      </c>
      <c r="D308" s="193"/>
      <c r="E308" s="194">
        <v>3.78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305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201" t="s">
        <v>531</v>
      </c>
      <c r="D309" s="193"/>
      <c r="E309" s="194">
        <v>3.21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305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201" t="s">
        <v>532</v>
      </c>
      <c r="D310" s="193"/>
      <c r="E310" s="194">
        <v>-0.42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305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201" t="s">
        <v>533</v>
      </c>
      <c r="D311" s="193"/>
      <c r="E311" s="194">
        <v>2.3199999999999998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305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201" t="s">
        <v>534</v>
      </c>
      <c r="D312" s="193"/>
      <c r="E312" s="194">
        <v>1.62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305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71">
        <v>45</v>
      </c>
      <c r="B313" s="172" t="s">
        <v>535</v>
      </c>
      <c r="C313" s="188" t="s">
        <v>536</v>
      </c>
      <c r="D313" s="173" t="s">
        <v>298</v>
      </c>
      <c r="E313" s="174">
        <v>4</v>
      </c>
      <c r="F313" s="175"/>
      <c r="G313" s="176">
        <f>ROUND(E313*F313,2)</f>
        <v>0</v>
      </c>
      <c r="H313" s="175"/>
      <c r="I313" s="176">
        <f>ROUND(E313*H313,2)</f>
        <v>0</v>
      </c>
      <c r="J313" s="175"/>
      <c r="K313" s="176">
        <f>ROUND(E313*J313,2)</f>
        <v>0</v>
      </c>
      <c r="L313" s="176">
        <v>21</v>
      </c>
      <c r="M313" s="176">
        <f>G313*(1+L313/100)</f>
        <v>0</v>
      </c>
      <c r="N313" s="176">
        <v>1.47E-3</v>
      </c>
      <c r="O313" s="176">
        <f>ROUND(E313*N313,2)</f>
        <v>0.01</v>
      </c>
      <c r="P313" s="176">
        <v>2.2000000000000002</v>
      </c>
      <c r="Q313" s="176">
        <f>ROUND(E313*P313,2)</f>
        <v>8.8000000000000007</v>
      </c>
      <c r="R313" s="176" t="s">
        <v>515</v>
      </c>
      <c r="S313" s="176" t="s">
        <v>239</v>
      </c>
      <c r="T313" s="177" t="s">
        <v>300</v>
      </c>
      <c r="U313" s="160">
        <v>4.9960000000000004</v>
      </c>
      <c r="V313" s="160">
        <f>ROUND(E313*U313,2)</f>
        <v>19.98</v>
      </c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301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ht="22.5" outlineLevel="1" x14ac:dyDescent="0.2">
      <c r="A314" s="158"/>
      <c r="B314" s="159"/>
      <c r="C314" s="265" t="s">
        <v>537</v>
      </c>
      <c r="D314" s="266"/>
      <c r="E314" s="266"/>
      <c r="F314" s="266"/>
      <c r="G314" s="266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78" t="str">
        <f>C314</f>
        <v>nebo vybourání otvorů průřezové plochy přes 4 m2 ve zdivu z betonu prostého, včetně pomocného lešení o výšce podlahy do 1900 mm a pro zatížení do 1,5 kPa  (150 kg/m2),</v>
      </c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201" t="s">
        <v>538</v>
      </c>
      <c r="D315" s="193"/>
      <c r="E315" s="194">
        <v>4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305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71">
        <v>46</v>
      </c>
      <c r="B316" s="172" t="s">
        <v>539</v>
      </c>
      <c r="C316" s="188" t="s">
        <v>540</v>
      </c>
      <c r="D316" s="173" t="s">
        <v>298</v>
      </c>
      <c r="E316" s="174">
        <v>4.2636000000000003</v>
      </c>
      <c r="F316" s="175"/>
      <c r="G316" s="176">
        <f>ROUND(E316*F316,2)</f>
        <v>0</v>
      </c>
      <c r="H316" s="175"/>
      <c r="I316" s="176">
        <f>ROUND(E316*H316,2)</f>
        <v>0</v>
      </c>
      <c r="J316" s="175"/>
      <c r="K316" s="176">
        <f>ROUND(E316*J316,2)</f>
        <v>0</v>
      </c>
      <c r="L316" s="176">
        <v>21</v>
      </c>
      <c r="M316" s="176">
        <f>G316*(1+L316/100)</f>
        <v>0</v>
      </c>
      <c r="N316" s="176">
        <v>1.2489999999999999E-2</v>
      </c>
      <c r="O316" s="176">
        <f>ROUND(E316*N316,2)</f>
        <v>0.05</v>
      </c>
      <c r="P316" s="176">
        <v>2.4</v>
      </c>
      <c r="Q316" s="176">
        <f>ROUND(E316*P316,2)</f>
        <v>10.23</v>
      </c>
      <c r="R316" s="176" t="s">
        <v>515</v>
      </c>
      <c r="S316" s="176" t="s">
        <v>239</v>
      </c>
      <c r="T316" s="177" t="s">
        <v>300</v>
      </c>
      <c r="U316" s="160">
        <v>8.9329999999999998</v>
      </c>
      <c r="V316" s="160">
        <f>ROUND(E316*U316,2)</f>
        <v>38.090000000000003</v>
      </c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301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 x14ac:dyDescent="0.2">
      <c r="A317" s="158"/>
      <c r="B317" s="159"/>
      <c r="C317" s="265" t="s">
        <v>541</v>
      </c>
      <c r="D317" s="266"/>
      <c r="E317" s="266"/>
      <c r="F317" s="266"/>
      <c r="G317" s="266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78" t="str">
        <f>C317</f>
        <v>nebo vybourání otvorů průřezové plochy přes 4 m2 ve zdivu železobetonovém, včetně pomocného lešení o výšce podlahy do 1900 mm a pro zatížení do 1,5 kPa  (150 kg/m2),</v>
      </c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201" t="s">
        <v>542</v>
      </c>
      <c r="D318" s="193"/>
      <c r="E318" s="194">
        <v>0.75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305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201" t="s">
        <v>543</v>
      </c>
      <c r="D319" s="193"/>
      <c r="E319" s="194">
        <v>3.51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305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 x14ac:dyDescent="0.2">
      <c r="A320" s="171">
        <v>47</v>
      </c>
      <c r="B320" s="172" t="s">
        <v>544</v>
      </c>
      <c r="C320" s="188" t="s">
        <v>545</v>
      </c>
      <c r="D320" s="173" t="s">
        <v>298</v>
      </c>
      <c r="E320" s="174">
        <v>112.2137</v>
      </c>
      <c r="F320" s="175"/>
      <c r="G320" s="176">
        <f>ROUND(E320*F320,2)</f>
        <v>0</v>
      </c>
      <c r="H320" s="175"/>
      <c r="I320" s="176">
        <f>ROUND(E320*H320,2)</f>
        <v>0</v>
      </c>
      <c r="J320" s="175"/>
      <c r="K320" s="176">
        <f>ROUND(E320*J320,2)</f>
        <v>0</v>
      </c>
      <c r="L320" s="176">
        <v>21</v>
      </c>
      <c r="M320" s="176">
        <f>G320*(1+L320/100)</f>
        <v>0</v>
      </c>
      <c r="N320" s="176">
        <v>3.0999999999999999E-3</v>
      </c>
      <c r="O320" s="176">
        <f>ROUND(E320*N320,2)</f>
        <v>0.35</v>
      </c>
      <c r="P320" s="176">
        <v>1.6</v>
      </c>
      <c r="Q320" s="176">
        <f>ROUND(E320*P320,2)</f>
        <v>179.54</v>
      </c>
      <c r="R320" s="176" t="s">
        <v>515</v>
      </c>
      <c r="S320" s="176" t="s">
        <v>239</v>
      </c>
      <c r="T320" s="177" t="s">
        <v>300</v>
      </c>
      <c r="U320" s="160">
        <v>5.2439999999999998</v>
      </c>
      <c r="V320" s="160">
        <f>ROUND(E320*U320,2)</f>
        <v>588.45000000000005</v>
      </c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301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 x14ac:dyDescent="0.2">
      <c r="A321" s="158"/>
      <c r="B321" s="159"/>
      <c r="C321" s="265" t="s">
        <v>546</v>
      </c>
      <c r="D321" s="266"/>
      <c r="E321" s="266"/>
      <c r="F321" s="266"/>
      <c r="G321" s="266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78" t="str">
        <f>C321</f>
        <v>nebo panelů železobetonových prefabrikovaných s dutinami, včetně pomocného lešení o výšce podlahy do 1900 mm a pro zatížení do 1,5 kPa  (150 kg/m2),</v>
      </c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201" t="s">
        <v>547</v>
      </c>
      <c r="D322" s="193"/>
      <c r="E322" s="194">
        <v>1.51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305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201" t="s">
        <v>548</v>
      </c>
      <c r="D323" s="193"/>
      <c r="E323" s="194">
        <v>4.5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305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201" t="s">
        <v>549</v>
      </c>
      <c r="D324" s="193"/>
      <c r="E324" s="194">
        <v>106.2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305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71">
        <v>48</v>
      </c>
      <c r="B325" s="172" t="s">
        <v>550</v>
      </c>
      <c r="C325" s="188" t="s">
        <v>551</v>
      </c>
      <c r="D325" s="173" t="s">
        <v>298</v>
      </c>
      <c r="E325" s="174">
        <v>11.055999999999999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7.7099999999999998E-3</v>
      </c>
      <c r="O325" s="176">
        <f>ROUND(E325*N325,2)</f>
        <v>0.09</v>
      </c>
      <c r="P325" s="176">
        <v>2.4</v>
      </c>
      <c r="Q325" s="176">
        <f>ROUND(E325*P325,2)</f>
        <v>26.53</v>
      </c>
      <c r="R325" s="176" t="s">
        <v>515</v>
      </c>
      <c r="S325" s="176" t="s">
        <v>239</v>
      </c>
      <c r="T325" s="177" t="s">
        <v>300</v>
      </c>
      <c r="U325" s="160">
        <v>14.752000000000001</v>
      </c>
      <c r="V325" s="160">
        <f>ROUND(E325*U325,2)</f>
        <v>163.1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301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265" t="s">
        <v>552</v>
      </c>
      <c r="D326" s="266"/>
      <c r="E326" s="266"/>
      <c r="F326" s="266"/>
      <c r="G326" s="266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201" t="s">
        <v>553</v>
      </c>
      <c r="D327" s="193"/>
      <c r="E327" s="194">
        <v>5.34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305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201" t="s">
        <v>554</v>
      </c>
      <c r="D328" s="193"/>
      <c r="E328" s="194">
        <v>5.72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305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22.5" outlineLevel="1" x14ac:dyDescent="0.2">
      <c r="A329" s="171">
        <v>49</v>
      </c>
      <c r="B329" s="172" t="s">
        <v>555</v>
      </c>
      <c r="C329" s="188" t="s">
        <v>556</v>
      </c>
      <c r="D329" s="173" t="s">
        <v>298</v>
      </c>
      <c r="E329" s="174">
        <v>13.8934</v>
      </c>
      <c r="F329" s="175"/>
      <c r="G329" s="176">
        <f>ROUND(E329*F329,2)</f>
        <v>0</v>
      </c>
      <c r="H329" s="175"/>
      <c r="I329" s="176">
        <f>ROUND(E329*H329,2)</f>
        <v>0</v>
      </c>
      <c r="J329" s="175"/>
      <c r="K329" s="176">
        <f>ROUND(E329*J329,2)</f>
        <v>0</v>
      </c>
      <c r="L329" s="176">
        <v>21</v>
      </c>
      <c r="M329" s="176">
        <f>G329*(1+L329/100)</f>
        <v>0</v>
      </c>
      <c r="N329" s="176">
        <v>0</v>
      </c>
      <c r="O329" s="176">
        <f>ROUND(E329*N329,2)</f>
        <v>0</v>
      </c>
      <c r="P329" s="176">
        <v>2.2000000000000002</v>
      </c>
      <c r="Q329" s="176">
        <f>ROUND(E329*P329,2)</f>
        <v>30.57</v>
      </c>
      <c r="R329" s="176" t="s">
        <v>515</v>
      </c>
      <c r="S329" s="176" t="s">
        <v>239</v>
      </c>
      <c r="T329" s="177" t="s">
        <v>300</v>
      </c>
      <c r="U329" s="160">
        <v>5.867</v>
      </c>
      <c r="V329" s="160">
        <f>ROUND(E329*U329,2)</f>
        <v>81.510000000000005</v>
      </c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301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201" t="s">
        <v>557</v>
      </c>
      <c r="D330" s="193"/>
      <c r="E330" s="194">
        <v>3.97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305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201" t="s">
        <v>558</v>
      </c>
      <c r="D331" s="193"/>
      <c r="E331" s="194">
        <v>9.92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305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ht="22.5" outlineLevel="1" x14ac:dyDescent="0.2">
      <c r="A332" s="171">
        <v>50</v>
      </c>
      <c r="B332" s="172" t="s">
        <v>559</v>
      </c>
      <c r="C332" s="188" t="s">
        <v>560</v>
      </c>
      <c r="D332" s="173" t="s">
        <v>298</v>
      </c>
      <c r="E332" s="174">
        <v>13.8934</v>
      </c>
      <c r="F332" s="175"/>
      <c r="G332" s="176">
        <f>ROUND(E332*F332,2)</f>
        <v>0</v>
      </c>
      <c r="H332" s="175"/>
      <c r="I332" s="176">
        <f>ROUND(E332*H332,2)</f>
        <v>0</v>
      </c>
      <c r="J332" s="175"/>
      <c r="K332" s="176">
        <f>ROUND(E332*J332,2)</f>
        <v>0</v>
      </c>
      <c r="L332" s="176">
        <v>21</v>
      </c>
      <c r="M332" s="176">
        <f>G332*(1+L332/100)</f>
        <v>0</v>
      </c>
      <c r="N332" s="176">
        <v>0</v>
      </c>
      <c r="O332" s="176">
        <f>ROUND(E332*N332,2)</f>
        <v>0</v>
      </c>
      <c r="P332" s="176">
        <v>0</v>
      </c>
      <c r="Q332" s="176">
        <f>ROUND(E332*P332,2)</f>
        <v>0</v>
      </c>
      <c r="R332" s="176" t="s">
        <v>515</v>
      </c>
      <c r="S332" s="176" t="s">
        <v>239</v>
      </c>
      <c r="T332" s="177" t="s">
        <v>300</v>
      </c>
      <c r="U332" s="160">
        <v>4.0289999999999999</v>
      </c>
      <c r="V332" s="160">
        <f>ROUND(E332*U332,2)</f>
        <v>55.98</v>
      </c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301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201" t="s">
        <v>557</v>
      </c>
      <c r="D333" s="193"/>
      <c r="E333" s="194">
        <v>3.97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305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201" t="s">
        <v>558</v>
      </c>
      <c r="D334" s="193"/>
      <c r="E334" s="194">
        <v>9.92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305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71">
        <v>51</v>
      </c>
      <c r="B335" s="172" t="s">
        <v>561</v>
      </c>
      <c r="C335" s="188" t="s">
        <v>562</v>
      </c>
      <c r="D335" s="173" t="s">
        <v>252</v>
      </c>
      <c r="E335" s="174">
        <v>14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0</v>
      </c>
      <c r="O335" s="176">
        <f>ROUND(E335*N335,2)</f>
        <v>0</v>
      </c>
      <c r="P335" s="176">
        <v>0</v>
      </c>
      <c r="Q335" s="176">
        <f>ROUND(E335*P335,2)</f>
        <v>0</v>
      </c>
      <c r="R335" s="176" t="s">
        <v>515</v>
      </c>
      <c r="S335" s="176" t="s">
        <v>239</v>
      </c>
      <c r="T335" s="177" t="s">
        <v>300</v>
      </c>
      <c r="U335" s="160">
        <v>0.09</v>
      </c>
      <c r="V335" s="160">
        <f>ROUND(E335*U335,2)</f>
        <v>1.26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301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265" t="s">
        <v>563</v>
      </c>
      <c r="D336" s="266"/>
      <c r="E336" s="266"/>
      <c r="F336" s="266"/>
      <c r="G336" s="266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201" t="s">
        <v>564</v>
      </c>
      <c r="D337" s="193"/>
      <c r="E337" s="194">
        <v>8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305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201" t="s">
        <v>565</v>
      </c>
      <c r="D338" s="193"/>
      <c r="E338" s="194">
        <v>6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305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71">
        <v>52</v>
      </c>
      <c r="B339" s="172" t="s">
        <v>566</v>
      </c>
      <c r="C339" s="188" t="s">
        <v>567</v>
      </c>
      <c r="D339" s="173" t="s">
        <v>252</v>
      </c>
      <c r="E339" s="174">
        <v>12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6">
        <v>0</v>
      </c>
      <c r="O339" s="176">
        <f>ROUND(E339*N339,2)</f>
        <v>0</v>
      </c>
      <c r="P339" s="176">
        <v>0</v>
      </c>
      <c r="Q339" s="176">
        <f>ROUND(E339*P339,2)</f>
        <v>0</v>
      </c>
      <c r="R339" s="176" t="s">
        <v>515</v>
      </c>
      <c r="S339" s="176" t="s">
        <v>239</v>
      </c>
      <c r="T339" s="177" t="s">
        <v>300</v>
      </c>
      <c r="U339" s="160">
        <v>0.34</v>
      </c>
      <c r="V339" s="160">
        <f>ROUND(E339*U339,2)</f>
        <v>4.08</v>
      </c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301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265" t="s">
        <v>563</v>
      </c>
      <c r="D340" s="266"/>
      <c r="E340" s="266"/>
      <c r="F340" s="266"/>
      <c r="G340" s="266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201" t="s">
        <v>568</v>
      </c>
      <c r="D341" s="193"/>
      <c r="E341" s="194">
        <v>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305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201" t="s">
        <v>569</v>
      </c>
      <c r="D342" s="193"/>
      <c r="E342" s="194">
        <v>8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305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71">
        <v>53</v>
      </c>
      <c r="B343" s="172" t="s">
        <v>570</v>
      </c>
      <c r="C343" s="188" t="s">
        <v>571</v>
      </c>
      <c r="D343" s="173" t="s">
        <v>252</v>
      </c>
      <c r="E343" s="174">
        <v>106</v>
      </c>
      <c r="F343" s="175"/>
      <c r="G343" s="176">
        <f>ROUND(E343*F343,2)</f>
        <v>0</v>
      </c>
      <c r="H343" s="175"/>
      <c r="I343" s="176">
        <f>ROUND(E343*H343,2)</f>
        <v>0</v>
      </c>
      <c r="J343" s="175"/>
      <c r="K343" s="176">
        <f>ROUND(E343*J343,2)</f>
        <v>0</v>
      </c>
      <c r="L343" s="176">
        <v>21</v>
      </c>
      <c r="M343" s="176">
        <f>G343*(1+L343/100)</f>
        <v>0</v>
      </c>
      <c r="N343" s="176">
        <v>0</v>
      </c>
      <c r="O343" s="176">
        <f>ROUND(E343*N343,2)</f>
        <v>0</v>
      </c>
      <c r="P343" s="176">
        <v>0</v>
      </c>
      <c r="Q343" s="176">
        <f>ROUND(E343*P343,2)</f>
        <v>0</v>
      </c>
      <c r="R343" s="176" t="s">
        <v>515</v>
      </c>
      <c r="S343" s="176" t="s">
        <v>239</v>
      </c>
      <c r="T343" s="177" t="s">
        <v>300</v>
      </c>
      <c r="U343" s="160">
        <v>0.06</v>
      </c>
      <c r="V343" s="160">
        <f>ROUND(E343*U343,2)</f>
        <v>6.36</v>
      </c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301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265" t="s">
        <v>572</v>
      </c>
      <c r="D344" s="266"/>
      <c r="E344" s="266"/>
      <c r="F344" s="266"/>
      <c r="G344" s="266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201" t="s">
        <v>573</v>
      </c>
      <c r="D345" s="193"/>
      <c r="E345" s="194">
        <v>37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305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201" t="s">
        <v>574</v>
      </c>
      <c r="D346" s="193"/>
      <c r="E346" s="194">
        <v>35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305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201" t="s">
        <v>575</v>
      </c>
      <c r="D347" s="193"/>
      <c r="E347" s="194">
        <v>34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305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71">
        <v>54</v>
      </c>
      <c r="B348" s="172" t="s">
        <v>576</v>
      </c>
      <c r="C348" s="188" t="s">
        <v>577</v>
      </c>
      <c r="D348" s="173" t="s">
        <v>252</v>
      </c>
      <c r="E348" s="174">
        <v>1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21</v>
      </c>
      <c r="M348" s="176">
        <f>G348*(1+L348/100)</f>
        <v>0</v>
      </c>
      <c r="N348" s="176">
        <v>0</v>
      </c>
      <c r="O348" s="176">
        <f>ROUND(E348*N348,2)</f>
        <v>0</v>
      </c>
      <c r="P348" s="176">
        <v>0</v>
      </c>
      <c r="Q348" s="176">
        <f>ROUND(E348*P348,2)</f>
        <v>0</v>
      </c>
      <c r="R348" s="176" t="s">
        <v>515</v>
      </c>
      <c r="S348" s="176" t="s">
        <v>239</v>
      </c>
      <c r="T348" s="177" t="s">
        <v>300</v>
      </c>
      <c r="U348" s="160">
        <v>0.08</v>
      </c>
      <c r="V348" s="160">
        <f>ROUND(E348*U348,2)</f>
        <v>0.08</v>
      </c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301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265" t="s">
        <v>572</v>
      </c>
      <c r="D349" s="266"/>
      <c r="E349" s="266"/>
      <c r="F349" s="266"/>
      <c r="G349" s="266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33.75" outlineLevel="1" x14ac:dyDescent="0.2">
      <c r="A350" s="171">
        <v>55</v>
      </c>
      <c r="B350" s="172" t="s">
        <v>578</v>
      </c>
      <c r="C350" s="188" t="s">
        <v>579</v>
      </c>
      <c r="D350" s="173" t="s">
        <v>327</v>
      </c>
      <c r="E350" s="174">
        <v>114.48</v>
      </c>
      <c r="F350" s="175"/>
      <c r="G350" s="176">
        <f>ROUND(E350*F350,2)</f>
        <v>0</v>
      </c>
      <c r="H350" s="175"/>
      <c r="I350" s="176">
        <f>ROUND(E350*H350,2)</f>
        <v>0</v>
      </c>
      <c r="J350" s="175"/>
      <c r="K350" s="176">
        <f>ROUND(E350*J350,2)</f>
        <v>0</v>
      </c>
      <c r="L350" s="176">
        <v>21</v>
      </c>
      <c r="M350" s="176">
        <f>G350*(1+L350/100)</f>
        <v>0</v>
      </c>
      <c r="N350" s="176">
        <v>1.3699999999999999E-3</v>
      </c>
      <c r="O350" s="176">
        <f>ROUND(E350*N350,2)</f>
        <v>0.16</v>
      </c>
      <c r="P350" s="176">
        <v>4.1000000000000002E-2</v>
      </c>
      <c r="Q350" s="176">
        <f>ROUND(E350*P350,2)</f>
        <v>4.6900000000000004</v>
      </c>
      <c r="R350" s="176" t="s">
        <v>515</v>
      </c>
      <c r="S350" s="176" t="s">
        <v>239</v>
      </c>
      <c r="T350" s="177" t="s">
        <v>300</v>
      </c>
      <c r="U350" s="160">
        <v>0.51600000000000001</v>
      </c>
      <c r="V350" s="160">
        <f>ROUND(E350*U350,2)</f>
        <v>59.07</v>
      </c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301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201" t="s">
        <v>580</v>
      </c>
      <c r="D351" s="193"/>
      <c r="E351" s="194">
        <v>39.96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305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201" t="s">
        <v>581</v>
      </c>
      <c r="D352" s="193"/>
      <c r="E352" s="194">
        <v>37.799999999999997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305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58"/>
      <c r="B353" s="159"/>
      <c r="C353" s="201" t="s">
        <v>582</v>
      </c>
      <c r="D353" s="193"/>
      <c r="E353" s="194">
        <v>36.72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305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33.75" outlineLevel="1" x14ac:dyDescent="0.2">
      <c r="A354" s="171">
        <v>56</v>
      </c>
      <c r="B354" s="172" t="s">
        <v>583</v>
      </c>
      <c r="C354" s="188" t="s">
        <v>584</v>
      </c>
      <c r="D354" s="173" t="s">
        <v>327</v>
      </c>
      <c r="E354" s="174">
        <v>29.486000000000001</v>
      </c>
      <c r="F354" s="175"/>
      <c r="G354" s="176">
        <f>ROUND(E354*F354,2)</f>
        <v>0</v>
      </c>
      <c r="H354" s="175"/>
      <c r="I354" s="176">
        <f>ROUND(E354*H354,2)</f>
        <v>0</v>
      </c>
      <c r="J354" s="175"/>
      <c r="K354" s="176">
        <f>ROUND(E354*J354,2)</f>
        <v>0</v>
      </c>
      <c r="L354" s="176">
        <v>21</v>
      </c>
      <c r="M354" s="176">
        <f>G354*(1+L354/100)</f>
        <v>0</v>
      </c>
      <c r="N354" s="176">
        <v>1E-3</v>
      </c>
      <c r="O354" s="176">
        <f>ROUND(E354*N354,2)</f>
        <v>0.03</v>
      </c>
      <c r="P354" s="176">
        <v>6.3E-2</v>
      </c>
      <c r="Q354" s="176">
        <f>ROUND(E354*P354,2)</f>
        <v>1.86</v>
      </c>
      <c r="R354" s="176" t="s">
        <v>515</v>
      </c>
      <c r="S354" s="176" t="s">
        <v>239</v>
      </c>
      <c r="T354" s="177" t="s">
        <v>300</v>
      </c>
      <c r="U354" s="160">
        <v>0.71799999999999997</v>
      </c>
      <c r="V354" s="160">
        <f>ROUND(E354*U354,2)</f>
        <v>21.17</v>
      </c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301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201" t="s">
        <v>585</v>
      </c>
      <c r="D355" s="193"/>
      <c r="E355" s="194">
        <v>15.18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305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201" t="s">
        <v>586</v>
      </c>
      <c r="D356" s="193"/>
      <c r="E356" s="194">
        <v>5.66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305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201" t="s">
        <v>587</v>
      </c>
      <c r="D357" s="193"/>
      <c r="E357" s="194">
        <v>3.61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305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201" t="s">
        <v>588</v>
      </c>
      <c r="D358" s="193"/>
      <c r="E358" s="194">
        <v>5.04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305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ht="22.5" outlineLevel="1" x14ac:dyDescent="0.2">
      <c r="A359" s="171">
        <v>57</v>
      </c>
      <c r="B359" s="172" t="s">
        <v>589</v>
      </c>
      <c r="C359" s="188" t="s">
        <v>590</v>
      </c>
      <c r="D359" s="173" t="s">
        <v>327</v>
      </c>
      <c r="E359" s="174">
        <v>49.11</v>
      </c>
      <c r="F359" s="175"/>
      <c r="G359" s="176">
        <f>ROUND(E359*F359,2)</f>
        <v>0</v>
      </c>
      <c r="H359" s="175"/>
      <c r="I359" s="176">
        <f>ROUND(E359*H359,2)</f>
        <v>0</v>
      </c>
      <c r="J359" s="175"/>
      <c r="K359" s="176">
        <f>ROUND(E359*J359,2)</f>
        <v>0</v>
      </c>
      <c r="L359" s="176">
        <v>21</v>
      </c>
      <c r="M359" s="176">
        <f>G359*(1+L359/100)</f>
        <v>0</v>
      </c>
      <c r="N359" s="176">
        <v>5.5999999999999995E-4</v>
      </c>
      <c r="O359" s="176">
        <f>ROUND(E359*N359,2)</f>
        <v>0.03</v>
      </c>
      <c r="P359" s="176">
        <v>6.6000000000000003E-2</v>
      </c>
      <c r="Q359" s="176">
        <f>ROUND(E359*P359,2)</f>
        <v>3.24</v>
      </c>
      <c r="R359" s="176" t="s">
        <v>515</v>
      </c>
      <c r="S359" s="176" t="s">
        <v>239</v>
      </c>
      <c r="T359" s="177" t="s">
        <v>300</v>
      </c>
      <c r="U359" s="160">
        <v>0.34699999999999998</v>
      </c>
      <c r="V359" s="160">
        <f>ROUND(E359*U359,2)</f>
        <v>17.04</v>
      </c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443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201" t="s">
        <v>591</v>
      </c>
      <c r="D360" s="193"/>
      <c r="E360" s="194">
        <v>18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305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201" t="s">
        <v>592</v>
      </c>
      <c r="D361" s="193"/>
      <c r="E361" s="194">
        <v>31.11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305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ht="22.5" outlineLevel="1" x14ac:dyDescent="0.2">
      <c r="A362" s="171">
        <v>58</v>
      </c>
      <c r="B362" s="172" t="s">
        <v>593</v>
      </c>
      <c r="C362" s="188" t="s">
        <v>594</v>
      </c>
      <c r="D362" s="173" t="s">
        <v>342</v>
      </c>
      <c r="E362" s="174">
        <v>18.5</v>
      </c>
      <c r="F362" s="175"/>
      <c r="G362" s="176">
        <f>ROUND(E362*F362,2)</f>
        <v>0</v>
      </c>
      <c r="H362" s="175"/>
      <c r="I362" s="176">
        <f>ROUND(E362*H362,2)</f>
        <v>0</v>
      </c>
      <c r="J362" s="175"/>
      <c r="K362" s="176">
        <f>ROUND(E362*J362,2)</f>
        <v>0</v>
      </c>
      <c r="L362" s="176">
        <v>21</v>
      </c>
      <c r="M362" s="176">
        <f>G362*(1+L362/100)</f>
        <v>0</v>
      </c>
      <c r="N362" s="176">
        <v>0</v>
      </c>
      <c r="O362" s="176">
        <f>ROUND(E362*N362,2)</f>
        <v>0</v>
      </c>
      <c r="P362" s="176">
        <v>8.9999999999999993E-3</v>
      </c>
      <c r="Q362" s="176">
        <f>ROUND(E362*P362,2)</f>
        <v>0.17</v>
      </c>
      <c r="R362" s="176" t="s">
        <v>515</v>
      </c>
      <c r="S362" s="176" t="s">
        <v>239</v>
      </c>
      <c r="T362" s="177" t="s">
        <v>300</v>
      </c>
      <c r="U362" s="160">
        <v>0.61</v>
      </c>
      <c r="V362" s="160">
        <f>ROUND(E362*U362,2)</f>
        <v>11.29</v>
      </c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301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201" t="s">
        <v>595</v>
      </c>
      <c r="D363" s="193"/>
      <c r="E363" s="194">
        <v>5.5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305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201" t="s">
        <v>596</v>
      </c>
      <c r="D364" s="193"/>
      <c r="E364" s="194">
        <v>13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305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1" x14ac:dyDescent="0.2">
      <c r="A365" s="171">
        <v>59</v>
      </c>
      <c r="B365" s="172" t="s">
        <v>597</v>
      </c>
      <c r="C365" s="188" t="s">
        <v>598</v>
      </c>
      <c r="D365" s="173" t="s">
        <v>342</v>
      </c>
      <c r="E365" s="174">
        <v>4.5999999999999996</v>
      </c>
      <c r="F365" s="175"/>
      <c r="G365" s="176">
        <f>ROUND(E365*F365,2)</f>
        <v>0</v>
      </c>
      <c r="H365" s="175"/>
      <c r="I365" s="176">
        <f>ROUND(E365*H365,2)</f>
        <v>0</v>
      </c>
      <c r="J365" s="175"/>
      <c r="K365" s="176">
        <f>ROUND(E365*J365,2)</f>
        <v>0</v>
      </c>
      <c r="L365" s="176">
        <v>21</v>
      </c>
      <c r="M365" s="176">
        <f>G365*(1+L365/100)</f>
        <v>0</v>
      </c>
      <c r="N365" s="176">
        <v>0</v>
      </c>
      <c r="O365" s="176">
        <f>ROUND(E365*N365,2)</f>
        <v>0</v>
      </c>
      <c r="P365" s="176">
        <v>1.4999999999999999E-2</v>
      </c>
      <c r="Q365" s="176">
        <f>ROUND(E365*P365,2)</f>
        <v>7.0000000000000007E-2</v>
      </c>
      <c r="R365" s="176" t="s">
        <v>515</v>
      </c>
      <c r="S365" s="176" t="s">
        <v>239</v>
      </c>
      <c r="T365" s="177" t="s">
        <v>300</v>
      </c>
      <c r="U365" s="160">
        <v>0.70599999999999996</v>
      </c>
      <c r="V365" s="160">
        <f>ROUND(E365*U365,2)</f>
        <v>3.25</v>
      </c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301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201" t="s">
        <v>599</v>
      </c>
      <c r="D366" s="193"/>
      <c r="E366" s="194">
        <v>4.5999999999999996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305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ht="22.5" outlineLevel="1" x14ac:dyDescent="0.2">
      <c r="A367" s="171">
        <v>60</v>
      </c>
      <c r="B367" s="172" t="s">
        <v>600</v>
      </c>
      <c r="C367" s="188" t="s">
        <v>601</v>
      </c>
      <c r="D367" s="173" t="s">
        <v>327</v>
      </c>
      <c r="E367" s="174">
        <v>431.255</v>
      </c>
      <c r="F367" s="175"/>
      <c r="G367" s="176">
        <f>ROUND(E367*F367,2)</f>
        <v>0</v>
      </c>
      <c r="H367" s="175"/>
      <c r="I367" s="176">
        <f>ROUND(E367*H367,2)</f>
        <v>0</v>
      </c>
      <c r="J367" s="175"/>
      <c r="K367" s="176">
        <f>ROUND(E367*J367,2)</f>
        <v>0</v>
      </c>
      <c r="L367" s="176">
        <v>21</v>
      </c>
      <c r="M367" s="176">
        <f>G367*(1+L367/100)</f>
        <v>0</v>
      </c>
      <c r="N367" s="176">
        <v>0</v>
      </c>
      <c r="O367" s="176">
        <f>ROUND(E367*N367,2)</f>
        <v>0</v>
      </c>
      <c r="P367" s="176">
        <v>0.02</v>
      </c>
      <c r="Q367" s="176">
        <f>ROUND(E367*P367,2)</f>
        <v>8.6300000000000008</v>
      </c>
      <c r="R367" s="176" t="s">
        <v>515</v>
      </c>
      <c r="S367" s="176" t="s">
        <v>239</v>
      </c>
      <c r="T367" s="177" t="s">
        <v>300</v>
      </c>
      <c r="U367" s="160">
        <v>0.13</v>
      </c>
      <c r="V367" s="160">
        <f>ROUND(E367*U367,2)</f>
        <v>56.06</v>
      </c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301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201" t="s">
        <v>362</v>
      </c>
      <c r="D368" s="193"/>
      <c r="E368" s="194">
        <v>196.48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305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201" t="s">
        <v>363</v>
      </c>
      <c r="D369" s="193"/>
      <c r="E369" s="194">
        <v>254.45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305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201" t="s">
        <v>364</v>
      </c>
      <c r="D370" s="193"/>
      <c r="E370" s="194">
        <v>48.13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305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201" t="s">
        <v>365</v>
      </c>
      <c r="D371" s="193"/>
      <c r="E371" s="194">
        <v>-47.52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305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201" t="s">
        <v>366</v>
      </c>
      <c r="D372" s="193"/>
      <c r="E372" s="194">
        <v>-18.36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305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201" t="s">
        <v>367</v>
      </c>
      <c r="D373" s="193"/>
      <c r="E373" s="194">
        <v>-1.92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305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ht="22.5" outlineLevel="1" x14ac:dyDescent="0.2">
      <c r="A374" s="171">
        <v>61</v>
      </c>
      <c r="B374" s="172" t="s">
        <v>602</v>
      </c>
      <c r="C374" s="188" t="s">
        <v>603</v>
      </c>
      <c r="D374" s="173" t="s">
        <v>327</v>
      </c>
      <c r="E374" s="174">
        <v>119.61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0</v>
      </c>
      <c r="O374" s="176">
        <f>ROUND(E374*N374,2)</f>
        <v>0</v>
      </c>
      <c r="P374" s="176">
        <v>4.5999999999999999E-2</v>
      </c>
      <c r="Q374" s="176">
        <f>ROUND(E374*P374,2)</f>
        <v>5.5</v>
      </c>
      <c r="R374" s="176" t="s">
        <v>515</v>
      </c>
      <c r="S374" s="176" t="s">
        <v>239</v>
      </c>
      <c r="T374" s="177" t="s">
        <v>300</v>
      </c>
      <c r="U374" s="160">
        <v>0.26</v>
      </c>
      <c r="V374" s="160">
        <f>ROUND(E374*U374,2)</f>
        <v>31.1</v>
      </c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301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201" t="s">
        <v>604</v>
      </c>
      <c r="D375" s="193"/>
      <c r="E375" s="194">
        <v>83.16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305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201" t="s">
        <v>605</v>
      </c>
      <c r="D376" s="193"/>
      <c r="E376" s="194">
        <v>32.130000000000003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305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201" t="s">
        <v>606</v>
      </c>
      <c r="D377" s="193"/>
      <c r="E377" s="194">
        <v>4.32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305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ht="33.75" outlineLevel="1" x14ac:dyDescent="0.2">
      <c r="A378" s="171">
        <v>62</v>
      </c>
      <c r="B378" s="172" t="s">
        <v>607</v>
      </c>
      <c r="C378" s="188" t="s">
        <v>608</v>
      </c>
      <c r="D378" s="173" t="s">
        <v>327</v>
      </c>
      <c r="E378" s="174">
        <v>329.61259999999999</v>
      </c>
      <c r="F378" s="175"/>
      <c r="G378" s="176">
        <f>ROUND(E378*F378,2)</f>
        <v>0</v>
      </c>
      <c r="H378" s="175"/>
      <c r="I378" s="176">
        <f>ROUND(E378*H378,2)</f>
        <v>0</v>
      </c>
      <c r="J378" s="175"/>
      <c r="K378" s="176">
        <f>ROUND(E378*J378,2)</f>
        <v>0</v>
      </c>
      <c r="L378" s="176">
        <v>21</v>
      </c>
      <c r="M378" s="176">
        <f>G378*(1+L378/100)</f>
        <v>0</v>
      </c>
      <c r="N378" s="176">
        <v>0</v>
      </c>
      <c r="O378" s="176">
        <f>ROUND(E378*N378,2)</f>
        <v>0</v>
      </c>
      <c r="P378" s="176">
        <v>2.9000000000000001E-2</v>
      </c>
      <c r="Q378" s="176">
        <f>ROUND(E378*P378,2)</f>
        <v>9.56</v>
      </c>
      <c r="R378" s="176" t="s">
        <v>515</v>
      </c>
      <c r="S378" s="176" t="s">
        <v>239</v>
      </c>
      <c r="T378" s="177" t="s">
        <v>300</v>
      </c>
      <c r="U378" s="160">
        <v>0.1</v>
      </c>
      <c r="V378" s="160">
        <f>ROUND(E378*U378,2)</f>
        <v>32.96</v>
      </c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301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201" t="s">
        <v>609</v>
      </c>
      <c r="D379" s="193"/>
      <c r="E379" s="194">
        <v>373.88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305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201" t="s">
        <v>386</v>
      </c>
      <c r="D380" s="193"/>
      <c r="E380" s="194">
        <v>136.03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305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201" t="s">
        <v>365</v>
      </c>
      <c r="D381" s="193"/>
      <c r="E381" s="194">
        <v>-47.52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305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201" t="s">
        <v>366</v>
      </c>
      <c r="D382" s="193"/>
      <c r="E382" s="194">
        <v>-18.36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305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58"/>
      <c r="B383" s="159"/>
      <c r="C383" s="201" t="s">
        <v>367</v>
      </c>
      <c r="D383" s="193"/>
      <c r="E383" s="194">
        <v>-1.92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305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201" t="s">
        <v>387</v>
      </c>
      <c r="D384" s="193"/>
      <c r="E384" s="194">
        <v>-7.91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305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201" t="s">
        <v>388</v>
      </c>
      <c r="D385" s="193"/>
      <c r="E385" s="194">
        <v>-8.6999999999999993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305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201" t="s">
        <v>389</v>
      </c>
      <c r="D386" s="193"/>
      <c r="E386" s="194">
        <v>-57.29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305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58"/>
      <c r="B387" s="159"/>
      <c r="C387" s="201" t="s">
        <v>390</v>
      </c>
      <c r="D387" s="193"/>
      <c r="E387" s="194">
        <v>-100.14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305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201" t="s">
        <v>371</v>
      </c>
      <c r="D388" s="193"/>
      <c r="E388" s="194">
        <v>27.72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305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201" t="s">
        <v>372</v>
      </c>
      <c r="D389" s="193"/>
      <c r="E389" s="194">
        <v>10.71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305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201" t="s">
        <v>373</v>
      </c>
      <c r="D390" s="193"/>
      <c r="E390" s="194">
        <v>1.44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305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">
      <c r="A391" s="158"/>
      <c r="B391" s="159"/>
      <c r="C391" s="201" t="s">
        <v>391</v>
      </c>
      <c r="D391" s="193"/>
      <c r="E391" s="194">
        <v>15.24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305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201" t="s">
        <v>392</v>
      </c>
      <c r="D392" s="193"/>
      <c r="E392" s="194">
        <v>2.46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305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201" t="s">
        <v>393</v>
      </c>
      <c r="D393" s="193"/>
      <c r="E393" s="194">
        <v>3.96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305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71">
        <v>63</v>
      </c>
      <c r="B394" s="172" t="s">
        <v>610</v>
      </c>
      <c r="C394" s="188" t="s">
        <v>611</v>
      </c>
      <c r="D394" s="173" t="s">
        <v>298</v>
      </c>
      <c r="E394" s="174">
        <v>80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6">
        <v>1.47E-3</v>
      </c>
      <c r="O394" s="176">
        <f>ROUND(E394*N394,2)</f>
        <v>0.12</v>
      </c>
      <c r="P394" s="176">
        <v>2.2000000000000002</v>
      </c>
      <c r="Q394" s="176">
        <f>ROUND(E394*P394,2)</f>
        <v>176</v>
      </c>
      <c r="R394" s="176"/>
      <c r="S394" s="176" t="s">
        <v>253</v>
      </c>
      <c r="T394" s="177" t="s">
        <v>240</v>
      </c>
      <c r="U394" s="160">
        <v>4.524</v>
      </c>
      <c r="V394" s="160">
        <f>ROUND(E394*U394,2)</f>
        <v>361.92</v>
      </c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301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58"/>
      <c r="B395" s="159"/>
      <c r="C395" s="201" t="s">
        <v>612</v>
      </c>
      <c r="D395" s="193"/>
      <c r="E395" s="194">
        <v>80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305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79">
        <v>64</v>
      </c>
      <c r="B396" s="180" t="s">
        <v>613</v>
      </c>
      <c r="C396" s="189" t="s">
        <v>614</v>
      </c>
      <c r="D396" s="181" t="s">
        <v>615</v>
      </c>
      <c r="E396" s="182">
        <v>25</v>
      </c>
      <c r="F396" s="183"/>
      <c r="G396" s="184">
        <f>ROUND(E396*F396,2)</f>
        <v>0</v>
      </c>
      <c r="H396" s="183"/>
      <c r="I396" s="184">
        <f>ROUND(E396*H396,2)</f>
        <v>0</v>
      </c>
      <c r="J396" s="183"/>
      <c r="K396" s="184">
        <f>ROUND(E396*J396,2)</f>
        <v>0</v>
      </c>
      <c r="L396" s="184">
        <v>21</v>
      </c>
      <c r="M396" s="184">
        <f>G396*(1+L396/100)</f>
        <v>0</v>
      </c>
      <c r="N396" s="184">
        <v>0</v>
      </c>
      <c r="O396" s="184">
        <f>ROUND(E396*N396,2)</f>
        <v>0</v>
      </c>
      <c r="P396" s="184">
        <v>0</v>
      </c>
      <c r="Q396" s="184">
        <f>ROUND(E396*P396,2)</f>
        <v>0</v>
      </c>
      <c r="R396" s="184" t="s">
        <v>616</v>
      </c>
      <c r="S396" s="184" t="s">
        <v>239</v>
      </c>
      <c r="T396" s="185" t="s">
        <v>617</v>
      </c>
      <c r="U396" s="160">
        <v>1</v>
      </c>
      <c r="V396" s="160">
        <f>ROUND(E396*U396,2)</f>
        <v>25</v>
      </c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618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71">
        <v>65</v>
      </c>
      <c r="B397" s="172" t="s">
        <v>619</v>
      </c>
      <c r="C397" s="188" t="s">
        <v>620</v>
      </c>
      <c r="D397" s="173" t="s">
        <v>314</v>
      </c>
      <c r="E397" s="174">
        <v>659.27254000000005</v>
      </c>
      <c r="F397" s="175"/>
      <c r="G397" s="176">
        <f>ROUND(E397*F397,2)</f>
        <v>0</v>
      </c>
      <c r="H397" s="175"/>
      <c r="I397" s="176">
        <f>ROUND(E397*H397,2)</f>
        <v>0</v>
      </c>
      <c r="J397" s="175"/>
      <c r="K397" s="176">
        <f>ROUND(E397*J397,2)</f>
        <v>0</v>
      </c>
      <c r="L397" s="176">
        <v>21</v>
      </c>
      <c r="M397" s="176">
        <f>G397*(1+L397/100)</f>
        <v>0</v>
      </c>
      <c r="N397" s="176">
        <v>0</v>
      </c>
      <c r="O397" s="176">
        <f>ROUND(E397*N397,2)</f>
        <v>0</v>
      </c>
      <c r="P397" s="176">
        <v>0</v>
      </c>
      <c r="Q397" s="176">
        <f>ROUND(E397*P397,2)</f>
        <v>0</v>
      </c>
      <c r="R397" s="176" t="s">
        <v>515</v>
      </c>
      <c r="S397" s="176" t="s">
        <v>239</v>
      </c>
      <c r="T397" s="177" t="s">
        <v>300</v>
      </c>
      <c r="U397" s="160">
        <v>0.49</v>
      </c>
      <c r="V397" s="160">
        <f>ROUND(E397*U397,2)</f>
        <v>323.04000000000002</v>
      </c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621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58"/>
      <c r="B398" s="159"/>
      <c r="C398" s="254" t="s">
        <v>622</v>
      </c>
      <c r="D398" s="255"/>
      <c r="E398" s="255"/>
      <c r="F398" s="255"/>
      <c r="G398" s="255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243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79">
        <v>66</v>
      </c>
      <c r="B399" s="180" t="s">
        <v>623</v>
      </c>
      <c r="C399" s="189" t="s">
        <v>624</v>
      </c>
      <c r="D399" s="181" t="s">
        <v>314</v>
      </c>
      <c r="E399" s="182">
        <v>13185.450870000001</v>
      </c>
      <c r="F399" s="183"/>
      <c r="G399" s="184">
        <f>ROUND(E399*F399,2)</f>
        <v>0</v>
      </c>
      <c r="H399" s="183"/>
      <c r="I399" s="184">
        <f>ROUND(E399*H399,2)</f>
        <v>0</v>
      </c>
      <c r="J399" s="183"/>
      <c r="K399" s="184">
        <f>ROUND(E399*J399,2)</f>
        <v>0</v>
      </c>
      <c r="L399" s="184">
        <v>21</v>
      </c>
      <c r="M399" s="184">
        <f>G399*(1+L399/100)</f>
        <v>0</v>
      </c>
      <c r="N399" s="184">
        <v>0</v>
      </c>
      <c r="O399" s="184">
        <f>ROUND(E399*N399,2)</f>
        <v>0</v>
      </c>
      <c r="P399" s="184">
        <v>0</v>
      </c>
      <c r="Q399" s="184">
        <f>ROUND(E399*P399,2)</f>
        <v>0</v>
      </c>
      <c r="R399" s="184" t="s">
        <v>515</v>
      </c>
      <c r="S399" s="184" t="s">
        <v>239</v>
      </c>
      <c r="T399" s="185" t="s">
        <v>300</v>
      </c>
      <c r="U399" s="160">
        <v>0</v>
      </c>
      <c r="V399" s="160">
        <f>ROUND(E399*U399,2)</f>
        <v>0</v>
      </c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621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79">
        <v>67</v>
      </c>
      <c r="B400" s="180" t="s">
        <v>625</v>
      </c>
      <c r="C400" s="189" t="s">
        <v>626</v>
      </c>
      <c r="D400" s="181" t="s">
        <v>314</v>
      </c>
      <c r="E400" s="182">
        <v>659.27254000000005</v>
      </c>
      <c r="F400" s="183"/>
      <c r="G400" s="184">
        <f>ROUND(E400*F400,2)</f>
        <v>0</v>
      </c>
      <c r="H400" s="183"/>
      <c r="I400" s="184">
        <f>ROUND(E400*H400,2)</f>
        <v>0</v>
      </c>
      <c r="J400" s="183"/>
      <c r="K400" s="184">
        <f>ROUND(E400*J400,2)</f>
        <v>0</v>
      </c>
      <c r="L400" s="184">
        <v>21</v>
      </c>
      <c r="M400" s="184">
        <f>G400*(1+L400/100)</f>
        <v>0</v>
      </c>
      <c r="N400" s="184">
        <v>0</v>
      </c>
      <c r="O400" s="184">
        <f>ROUND(E400*N400,2)</f>
        <v>0</v>
      </c>
      <c r="P400" s="184">
        <v>0</v>
      </c>
      <c r="Q400" s="184">
        <f>ROUND(E400*P400,2)</f>
        <v>0</v>
      </c>
      <c r="R400" s="184" t="s">
        <v>515</v>
      </c>
      <c r="S400" s="184" t="s">
        <v>239</v>
      </c>
      <c r="T400" s="185" t="s">
        <v>300</v>
      </c>
      <c r="U400" s="160">
        <v>0</v>
      </c>
      <c r="V400" s="160">
        <f>ROUND(E400*U400,2)</f>
        <v>0</v>
      </c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621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79">
        <v>68</v>
      </c>
      <c r="B401" s="180" t="s">
        <v>627</v>
      </c>
      <c r="C401" s="189" t="s">
        <v>628</v>
      </c>
      <c r="D401" s="181" t="s">
        <v>314</v>
      </c>
      <c r="E401" s="182">
        <v>659.27254000000005</v>
      </c>
      <c r="F401" s="183"/>
      <c r="G401" s="184">
        <f>ROUND(E401*F401,2)</f>
        <v>0</v>
      </c>
      <c r="H401" s="183"/>
      <c r="I401" s="184">
        <f>ROUND(E401*H401,2)</f>
        <v>0</v>
      </c>
      <c r="J401" s="183"/>
      <c r="K401" s="184">
        <f>ROUND(E401*J401,2)</f>
        <v>0</v>
      </c>
      <c r="L401" s="184">
        <v>21</v>
      </c>
      <c r="M401" s="184">
        <f>G401*(1+L401/100)</f>
        <v>0</v>
      </c>
      <c r="N401" s="184">
        <v>0</v>
      </c>
      <c r="O401" s="184">
        <f>ROUND(E401*N401,2)</f>
        <v>0</v>
      </c>
      <c r="P401" s="184">
        <v>0</v>
      </c>
      <c r="Q401" s="184">
        <f>ROUND(E401*P401,2)</f>
        <v>0</v>
      </c>
      <c r="R401" s="184"/>
      <c r="S401" s="184" t="s">
        <v>239</v>
      </c>
      <c r="T401" s="185" t="s">
        <v>300</v>
      </c>
      <c r="U401" s="160">
        <v>6.0000000000000001E-3</v>
      </c>
      <c r="V401" s="160">
        <f>ROUND(E401*U401,2)</f>
        <v>3.96</v>
      </c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621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x14ac:dyDescent="0.2">
      <c r="A402" s="165" t="s">
        <v>234</v>
      </c>
      <c r="B402" s="166" t="s">
        <v>142</v>
      </c>
      <c r="C402" s="187" t="s">
        <v>144</v>
      </c>
      <c r="D402" s="167"/>
      <c r="E402" s="168"/>
      <c r="F402" s="169"/>
      <c r="G402" s="169">
        <f>SUMIF(AG403:AG404,"&lt;&gt;NOR",G403:G404)</f>
        <v>0</v>
      </c>
      <c r="H402" s="169"/>
      <c r="I402" s="169">
        <f>SUM(I403:I404)</f>
        <v>0</v>
      </c>
      <c r="J402" s="169"/>
      <c r="K402" s="169">
        <f>SUM(K403:K404)</f>
        <v>0</v>
      </c>
      <c r="L402" s="169"/>
      <c r="M402" s="169">
        <f>SUM(M403:M404)</f>
        <v>0</v>
      </c>
      <c r="N402" s="169"/>
      <c r="O402" s="169">
        <f>SUM(O403:O404)</f>
        <v>0</v>
      </c>
      <c r="P402" s="169"/>
      <c r="Q402" s="169">
        <f>SUM(Q403:Q404)</f>
        <v>0</v>
      </c>
      <c r="R402" s="169"/>
      <c r="S402" s="169"/>
      <c r="T402" s="170"/>
      <c r="U402" s="164"/>
      <c r="V402" s="164">
        <f>SUM(V403:V404)</f>
        <v>360.66</v>
      </c>
      <c r="W402" s="164"/>
      <c r="AG402" t="s">
        <v>235</v>
      </c>
    </row>
    <row r="403" spans="1:60" ht="33.75" outlineLevel="1" x14ac:dyDescent="0.2">
      <c r="A403" s="171">
        <v>69</v>
      </c>
      <c r="B403" s="172" t="s">
        <v>629</v>
      </c>
      <c r="C403" s="188" t="s">
        <v>630</v>
      </c>
      <c r="D403" s="173" t="s">
        <v>314</v>
      </c>
      <c r="E403" s="174">
        <v>384.29638999999997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0</v>
      </c>
      <c r="O403" s="176">
        <f>ROUND(E403*N403,2)</f>
        <v>0</v>
      </c>
      <c r="P403" s="176">
        <v>0</v>
      </c>
      <c r="Q403" s="176">
        <f>ROUND(E403*P403,2)</f>
        <v>0</v>
      </c>
      <c r="R403" s="176" t="s">
        <v>361</v>
      </c>
      <c r="S403" s="176" t="s">
        <v>239</v>
      </c>
      <c r="T403" s="177" t="s">
        <v>300</v>
      </c>
      <c r="U403" s="160">
        <v>0.9385</v>
      </c>
      <c r="V403" s="160">
        <f>ROUND(E403*U403,2)</f>
        <v>360.66</v>
      </c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631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265" t="s">
        <v>632</v>
      </c>
      <c r="D404" s="266"/>
      <c r="E404" s="266"/>
      <c r="F404" s="266"/>
      <c r="G404" s="266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x14ac:dyDescent="0.2">
      <c r="A405" s="165" t="s">
        <v>234</v>
      </c>
      <c r="B405" s="166" t="s">
        <v>145</v>
      </c>
      <c r="C405" s="187" t="s">
        <v>146</v>
      </c>
      <c r="D405" s="167"/>
      <c r="E405" s="168"/>
      <c r="F405" s="169"/>
      <c r="G405" s="169">
        <f>SUMIF(AG406:AG444,"&lt;&gt;NOR",G406:G444)</f>
        <v>0</v>
      </c>
      <c r="H405" s="169"/>
      <c r="I405" s="169">
        <f>SUM(I406:I444)</f>
        <v>0</v>
      </c>
      <c r="J405" s="169"/>
      <c r="K405" s="169">
        <f>SUM(K406:K444)</f>
        <v>0</v>
      </c>
      <c r="L405" s="169"/>
      <c r="M405" s="169">
        <f>SUM(M406:M444)</f>
        <v>0</v>
      </c>
      <c r="N405" s="169"/>
      <c r="O405" s="169">
        <f>SUM(O406:O444)</f>
        <v>1.36</v>
      </c>
      <c r="P405" s="169"/>
      <c r="Q405" s="169">
        <f>SUM(Q406:Q444)</f>
        <v>0</v>
      </c>
      <c r="R405" s="169"/>
      <c r="S405" s="169"/>
      <c r="T405" s="170"/>
      <c r="U405" s="164"/>
      <c r="V405" s="164">
        <f>SUM(V406:V444)</f>
        <v>201.31</v>
      </c>
      <c r="W405" s="164"/>
      <c r="AG405" t="s">
        <v>235</v>
      </c>
    </row>
    <row r="406" spans="1:60" ht="22.5" outlineLevel="1" x14ac:dyDescent="0.2">
      <c r="A406" s="171">
        <v>70</v>
      </c>
      <c r="B406" s="172" t="s">
        <v>633</v>
      </c>
      <c r="C406" s="188" t="s">
        <v>634</v>
      </c>
      <c r="D406" s="173" t="s">
        <v>327</v>
      </c>
      <c r="E406" s="174">
        <v>283.16449999999998</v>
      </c>
      <c r="F406" s="175"/>
      <c r="G406" s="176">
        <f>ROUND(E406*F406,2)</f>
        <v>0</v>
      </c>
      <c r="H406" s="175"/>
      <c r="I406" s="176">
        <f>ROUND(E406*H406,2)</f>
        <v>0</v>
      </c>
      <c r="J406" s="175"/>
      <c r="K406" s="176">
        <f>ROUND(E406*J406,2)</f>
        <v>0</v>
      </c>
      <c r="L406" s="176">
        <v>21</v>
      </c>
      <c r="M406" s="176">
        <f>G406*(1+L406/100)</f>
        <v>0</v>
      </c>
      <c r="N406" s="176">
        <v>2.0000000000000001E-4</v>
      </c>
      <c r="O406" s="176">
        <f>ROUND(E406*N406,2)</f>
        <v>0.06</v>
      </c>
      <c r="P406" s="176">
        <v>0</v>
      </c>
      <c r="Q406" s="176">
        <f>ROUND(E406*P406,2)</f>
        <v>0</v>
      </c>
      <c r="R406" s="176" t="s">
        <v>635</v>
      </c>
      <c r="S406" s="176" t="s">
        <v>239</v>
      </c>
      <c r="T406" s="177" t="s">
        <v>300</v>
      </c>
      <c r="U406" s="160">
        <v>2.75E-2</v>
      </c>
      <c r="V406" s="160">
        <f>ROUND(E406*U406,2)</f>
        <v>7.79</v>
      </c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636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201" t="s">
        <v>637</v>
      </c>
      <c r="D407" s="193"/>
      <c r="E407" s="194">
        <v>18.059999999999999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305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201" t="s">
        <v>638</v>
      </c>
      <c r="D408" s="193"/>
      <c r="E408" s="194">
        <v>45.09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305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205" t="s">
        <v>394</v>
      </c>
      <c r="D409" s="199"/>
      <c r="E409" s="20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305</v>
      </c>
      <c r="AH409" s="151">
        <v>1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201" t="s">
        <v>639</v>
      </c>
      <c r="D410" s="193"/>
      <c r="E410" s="194">
        <v>183.49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305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201" t="s">
        <v>640</v>
      </c>
      <c r="D411" s="193"/>
      <c r="E411" s="194">
        <v>28.59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305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201" t="s">
        <v>641</v>
      </c>
      <c r="D412" s="193"/>
      <c r="E412" s="194">
        <v>4.53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305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58"/>
      <c r="B413" s="159"/>
      <c r="C413" s="201" t="s">
        <v>642</v>
      </c>
      <c r="D413" s="193"/>
      <c r="E413" s="194">
        <v>3.4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305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ht="22.5" outlineLevel="1" x14ac:dyDescent="0.2">
      <c r="A414" s="171">
        <v>71</v>
      </c>
      <c r="B414" s="172" t="s">
        <v>643</v>
      </c>
      <c r="C414" s="188" t="s">
        <v>644</v>
      </c>
      <c r="D414" s="173" t="s">
        <v>327</v>
      </c>
      <c r="E414" s="174">
        <v>283.16449999999998</v>
      </c>
      <c r="F414" s="175"/>
      <c r="G414" s="176">
        <f>ROUND(E414*F414,2)</f>
        <v>0</v>
      </c>
      <c r="H414" s="175"/>
      <c r="I414" s="176">
        <f>ROUND(E414*H414,2)</f>
        <v>0</v>
      </c>
      <c r="J414" s="175"/>
      <c r="K414" s="176">
        <f>ROUND(E414*J414,2)</f>
        <v>0</v>
      </c>
      <c r="L414" s="176">
        <v>21</v>
      </c>
      <c r="M414" s="176">
        <f>G414*(1+L414/100)</f>
        <v>0</v>
      </c>
      <c r="N414" s="176">
        <v>4.0999999999999999E-4</v>
      </c>
      <c r="O414" s="176">
        <f>ROUND(E414*N414,2)</f>
        <v>0.12</v>
      </c>
      <c r="P414" s="176">
        <v>0</v>
      </c>
      <c r="Q414" s="176">
        <f>ROUND(E414*P414,2)</f>
        <v>0</v>
      </c>
      <c r="R414" s="176" t="s">
        <v>635</v>
      </c>
      <c r="S414" s="176" t="s">
        <v>239</v>
      </c>
      <c r="T414" s="177" t="s">
        <v>300</v>
      </c>
      <c r="U414" s="160">
        <v>0.20399999999999999</v>
      </c>
      <c r="V414" s="160">
        <f>ROUND(E414*U414,2)</f>
        <v>57.77</v>
      </c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636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201" t="s">
        <v>637</v>
      </c>
      <c r="D415" s="193"/>
      <c r="E415" s="194">
        <v>18.059999999999999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305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201" t="s">
        <v>638</v>
      </c>
      <c r="D416" s="193"/>
      <c r="E416" s="194">
        <v>45.09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305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205" t="s">
        <v>394</v>
      </c>
      <c r="D417" s="199"/>
      <c r="E417" s="20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305</v>
      </c>
      <c r="AH417" s="151">
        <v>1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58"/>
      <c r="B418" s="159"/>
      <c r="C418" s="201" t="s">
        <v>639</v>
      </c>
      <c r="D418" s="193"/>
      <c r="E418" s="194">
        <v>183.49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305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58"/>
      <c r="B419" s="159"/>
      <c r="C419" s="201" t="s">
        <v>640</v>
      </c>
      <c r="D419" s="193"/>
      <c r="E419" s="194">
        <v>28.59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305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201" t="s">
        <v>641</v>
      </c>
      <c r="D420" s="193"/>
      <c r="E420" s="194">
        <v>4.53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305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58"/>
      <c r="B421" s="159"/>
      <c r="C421" s="201" t="s">
        <v>642</v>
      </c>
      <c r="D421" s="193"/>
      <c r="E421" s="194">
        <v>3.4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305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58"/>
      <c r="B422" s="159"/>
      <c r="C422" s="205" t="s">
        <v>394</v>
      </c>
      <c r="D422" s="199"/>
      <c r="E422" s="20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305</v>
      </c>
      <c r="AH422" s="151">
        <v>1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 x14ac:dyDescent="0.2">
      <c r="A423" s="171">
        <v>72</v>
      </c>
      <c r="B423" s="172" t="s">
        <v>645</v>
      </c>
      <c r="C423" s="188" t="s">
        <v>646</v>
      </c>
      <c r="D423" s="173" t="s">
        <v>342</v>
      </c>
      <c r="E423" s="174">
        <v>651.83000000000004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6">
        <v>4.0999999999999999E-4</v>
      </c>
      <c r="O423" s="176">
        <f>ROUND(E423*N423,2)</f>
        <v>0.27</v>
      </c>
      <c r="P423" s="176">
        <v>0</v>
      </c>
      <c r="Q423" s="176">
        <f>ROUND(E423*P423,2)</f>
        <v>0</v>
      </c>
      <c r="R423" s="176" t="s">
        <v>635</v>
      </c>
      <c r="S423" s="176" t="s">
        <v>239</v>
      </c>
      <c r="T423" s="177" t="s">
        <v>300</v>
      </c>
      <c r="U423" s="160">
        <v>0.20499999999999999</v>
      </c>
      <c r="V423" s="160">
        <f>ROUND(E423*U423,2)</f>
        <v>133.63</v>
      </c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636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201" t="s">
        <v>647</v>
      </c>
      <c r="D424" s="193"/>
      <c r="E424" s="194">
        <v>45.16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305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201" t="s">
        <v>456</v>
      </c>
      <c r="D425" s="193"/>
      <c r="E425" s="194">
        <v>112.72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305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205" t="s">
        <v>394</v>
      </c>
      <c r="D426" s="199"/>
      <c r="E426" s="20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305</v>
      </c>
      <c r="AH426" s="151">
        <v>1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58"/>
      <c r="B427" s="159"/>
      <c r="C427" s="201" t="s">
        <v>648</v>
      </c>
      <c r="D427" s="193"/>
      <c r="E427" s="194">
        <v>407.76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305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201" t="s">
        <v>649</v>
      </c>
      <c r="D428" s="193"/>
      <c r="E428" s="194">
        <v>63.54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305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201" t="s">
        <v>650</v>
      </c>
      <c r="D429" s="193"/>
      <c r="E429" s="194">
        <v>15.1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305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201" t="s">
        <v>651</v>
      </c>
      <c r="D430" s="193"/>
      <c r="E430" s="194">
        <v>7.55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305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58"/>
      <c r="B431" s="159"/>
      <c r="C431" s="205" t="s">
        <v>394</v>
      </c>
      <c r="D431" s="199"/>
      <c r="E431" s="20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305</v>
      </c>
      <c r="AH431" s="151">
        <v>1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22.5" outlineLevel="1" x14ac:dyDescent="0.2">
      <c r="A432" s="171">
        <v>73</v>
      </c>
      <c r="B432" s="172" t="s">
        <v>652</v>
      </c>
      <c r="C432" s="188" t="s">
        <v>653</v>
      </c>
      <c r="D432" s="173" t="s">
        <v>327</v>
      </c>
      <c r="E432" s="174">
        <v>325.63920000000002</v>
      </c>
      <c r="F432" s="175"/>
      <c r="G432" s="176">
        <f>ROUND(E432*F432,2)</f>
        <v>0</v>
      </c>
      <c r="H432" s="175"/>
      <c r="I432" s="176">
        <f>ROUND(E432*H432,2)</f>
        <v>0</v>
      </c>
      <c r="J432" s="175"/>
      <c r="K432" s="176">
        <f>ROUND(E432*J432,2)</f>
        <v>0</v>
      </c>
      <c r="L432" s="176">
        <v>21</v>
      </c>
      <c r="M432" s="176">
        <f>G432*(1+L432/100)</f>
        <v>0</v>
      </c>
      <c r="N432" s="176">
        <v>2.8E-3</v>
      </c>
      <c r="O432" s="176">
        <f>ROUND(E432*N432,2)</f>
        <v>0.91</v>
      </c>
      <c r="P432" s="176">
        <v>0</v>
      </c>
      <c r="Q432" s="176">
        <f>ROUND(E432*P432,2)</f>
        <v>0</v>
      </c>
      <c r="R432" s="176" t="s">
        <v>459</v>
      </c>
      <c r="S432" s="176" t="s">
        <v>239</v>
      </c>
      <c r="T432" s="177" t="s">
        <v>300</v>
      </c>
      <c r="U432" s="160">
        <v>0</v>
      </c>
      <c r="V432" s="160">
        <f>ROUND(E432*U432,2)</f>
        <v>0</v>
      </c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654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58"/>
      <c r="B433" s="159"/>
      <c r="C433" s="202" t="s">
        <v>319</v>
      </c>
      <c r="D433" s="195"/>
      <c r="E433" s="196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305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58"/>
      <c r="B434" s="159"/>
      <c r="C434" s="203" t="s">
        <v>655</v>
      </c>
      <c r="D434" s="195"/>
      <c r="E434" s="196">
        <v>18.059999999999999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305</v>
      </c>
      <c r="AH434" s="151">
        <v>2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58"/>
      <c r="B435" s="159"/>
      <c r="C435" s="203" t="s">
        <v>445</v>
      </c>
      <c r="D435" s="195"/>
      <c r="E435" s="196">
        <v>45.09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305</v>
      </c>
      <c r="AH435" s="151">
        <v>2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58"/>
      <c r="B436" s="159"/>
      <c r="C436" s="203" t="s">
        <v>656</v>
      </c>
      <c r="D436" s="195"/>
      <c r="E436" s="196">
        <v>183.49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305</v>
      </c>
      <c r="AH436" s="151">
        <v>2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203" t="s">
        <v>448</v>
      </c>
      <c r="D437" s="195"/>
      <c r="E437" s="196">
        <v>28.59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305</v>
      </c>
      <c r="AH437" s="151">
        <v>2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58"/>
      <c r="B438" s="159"/>
      <c r="C438" s="203" t="s">
        <v>449</v>
      </c>
      <c r="D438" s="195"/>
      <c r="E438" s="196">
        <v>4.53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305</v>
      </c>
      <c r="AH438" s="151">
        <v>2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203" t="s">
        <v>450</v>
      </c>
      <c r="D439" s="195"/>
      <c r="E439" s="196">
        <v>3.4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305</v>
      </c>
      <c r="AH439" s="151">
        <v>2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204" t="s">
        <v>322</v>
      </c>
      <c r="D440" s="197"/>
      <c r="E440" s="198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305</v>
      </c>
      <c r="AH440" s="151">
        <v>3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202" t="s">
        <v>323</v>
      </c>
      <c r="D441" s="195"/>
      <c r="E441" s="196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305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58"/>
      <c r="B442" s="159"/>
      <c r="C442" s="201" t="s">
        <v>657</v>
      </c>
      <c r="D442" s="193"/>
      <c r="E442" s="194">
        <v>325.64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305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71">
        <v>74</v>
      </c>
      <c r="B443" s="172" t="s">
        <v>658</v>
      </c>
      <c r="C443" s="188" t="s">
        <v>659</v>
      </c>
      <c r="D443" s="173" t="s">
        <v>314</v>
      </c>
      <c r="E443" s="174">
        <v>1.3517699999999999</v>
      </c>
      <c r="F443" s="175"/>
      <c r="G443" s="176">
        <f>ROUND(E443*F443,2)</f>
        <v>0</v>
      </c>
      <c r="H443" s="175"/>
      <c r="I443" s="176">
        <f>ROUND(E443*H443,2)</f>
        <v>0</v>
      </c>
      <c r="J443" s="175"/>
      <c r="K443" s="176">
        <f>ROUND(E443*J443,2)</f>
        <v>0</v>
      </c>
      <c r="L443" s="176">
        <v>21</v>
      </c>
      <c r="M443" s="176">
        <f>G443*(1+L443/100)</f>
        <v>0</v>
      </c>
      <c r="N443" s="176">
        <v>0</v>
      </c>
      <c r="O443" s="176">
        <f>ROUND(E443*N443,2)</f>
        <v>0</v>
      </c>
      <c r="P443" s="176">
        <v>0</v>
      </c>
      <c r="Q443" s="176">
        <f>ROUND(E443*P443,2)</f>
        <v>0</v>
      </c>
      <c r="R443" s="176" t="s">
        <v>635</v>
      </c>
      <c r="S443" s="176" t="s">
        <v>239</v>
      </c>
      <c r="T443" s="177" t="s">
        <v>300</v>
      </c>
      <c r="U443" s="160">
        <v>1.5669999999999999</v>
      </c>
      <c r="V443" s="160">
        <f>ROUND(E443*U443,2)</f>
        <v>2.12</v>
      </c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631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58"/>
      <c r="B444" s="159"/>
      <c r="C444" s="265" t="s">
        <v>660</v>
      </c>
      <c r="D444" s="266"/>
      <c r="E444" s="266"/>
      <c r="F444" s="266"/>
      <c r="G444" s="266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x14ac:dyDescent="0.2">
      <c r="A445" s="165" t="s">
        <v>234</v>
      </c>
      <c r="B445" s="166" t="s">
        <v>149</v>
      </c>
      <c r="C445" s="187" t="s">
        <v>150</v>
      </c>
      <c r="D445" s="167"/>
      <c r="E445" s="168"/>
      <c r="F445" s="169"/>
      <c r="G445" s="169">
        <f>SUMIF(AG446:AG449,"&lt;&gt;NOR",G446:G449)</f>
        <v>0</v>
      </c>
      <c r="H445" s="169"/>
      <c r="I445" s="169">
        <f>SUM(I446:I449)</f>
        <v>0</v>
      </c>
      <c r="J445" s="169"/>
      <c r="K445" s="169">
        <f>SUM(K446:K449)</f>
        <v>0</v>
      </c>
      <c r="L445" s="169"/>
      <c r="M445" s="169">
        <f>SUM(M446:M449)</f>
        <v>0</v>
      </c>
      <c r="N445" s="169"/>
      <c r="O445" s="169">
        <f>SUM(O446:O449)</f>
        <v>0.23</v>
      </c>
      <c r="P445" s="169"/>
      <c r="Q445" s="169">
        <f>SUM(Q446:Q449)</f>
        <v>0</v>
      </c>
      <c r="R445" s="169"/>
      <c r="S445" s="169"/>
      <c r="T445" s="170"/>
      <c r="U445" s="164"/>
      <c r="V445" s="164">
        <f>SUM(V446:V449)</f>
        <v>1.84</v>
      </c>
      <c r="W445" s="164"/>
      <c r="AG445" t="s">
        <v>235</v>
      </c>
    </row>
    <row r="446" spans="1:60" ht="33.75" outlineLevel="1" x14ac:dyDescent="0.2">
      <c r="A446" s="171">
        <v>75</v>
      </c>
      <c r="B446" s="172" t="s">
        <v>661</v>
      </c>
      <c r="C446" s="188" t="s">
        <v>662</v>
      </c>
      <c r="D446" s="173" t="s">
        <v>252</v>
      </c>
      <c r="E446" s="174">
        <v>3</v>
      </c>
      <c r="F446" s="175"/>
      <c r="G446" s="176">
        <f>ROUND(E446*F446,2)</f>
        <v>0</v>
      </c>
      <c r="H446" s="175"/>
      <c r="I446" s="176">
        <f>ROUND(E446*H446,2)</f>
        <v>0</v>
      </c>
      <c r="J446" s="175"/>
      <c r="K446" s="176">
        <f>ROUND(E446*J446,2)</f>
        <v>0</v>
      </c>
      <c r="L446" s="176">
        <v>21</v>
      </c>
      <c r="M446" s="176">
        <f>G446*(1+L446/100)</f>
        <v>0</v>
      </c>
      <c r="N446" s="176">
        <v>7.6429999999999998E-2</v>
      </c>
      <c r="O446" s="176">
        <f>ROUND(E446*N446,2)</f>
        <v>0.23</v>
      </c>
      <c r="P446" s="176">
        <v>0</v>
      </c>
      <c r="Q446" s="176">
        <f>ROUND(E446*P446,2)</f>
        <v>0</v>
      </c>
      <c r="R446" s="176" t="s">
        <v>663</v>
      </c>
      <c r="S446" s="176" t="s">
        <v>239</v>
      </c>
      <c r="T446" s="177" t="s">
        <v>300</v>
      </c>
      <c r="U446" s="160">
        <v>0.5</v>
      </c>
      <c r="V446" s="160">
        <f>ROUND(E446*U446,2)</f>
        <v>1.5</v>
      </c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636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58"/>
      <c r="B447" s="159"/>
      <c r="C447" s="201" t="s">
        <v>664</v>
      </c>
      <c r="D447" s="193"/>
      <c r="E447" s="194">
        <v>3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305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71">
        <v>76</v>
      </c>
      <c r="B448" s="172" t="s">
        <v>665</v>
      </c>
      <c r="C448" s="188" t="s">
        <v>666</v>
      </c>
      <c r="D448" s="173" t="s">
        <v>314</v>
      </c>
      <c r="E448" s="174">
        <v>0.22928999999999999</v>
      </c>
      <c r="F448" s="175"/>
      <c r="G448" s="176">
        <f>ROUND(E448*F448,2)</f>
        <v>0</v>
      </c>
      <c r="H448" s="175"/>
      <c r="I448" s="176">
        <f>ROUND(E448*H448,2)</f>
        <v>0</v>
      </c>
      <c r="J448" s="175"/>
      <c r="K448" s="176">
        <f>ROUND(E448*J448,2)</f>
        <v>0</v>
      </c>
      <c r="L448" s="176">
        <v>21</v>
      </c>
      <c r="M448" s="176">
        <f>G448*(1+L448/100)</f>
        <v>0</v>
      </c>
      <c r="N448" s="176">
        <v>0</v>
      </c>
      <c r="O448" s="176">
        <f>ROUND(E448*N448,2)</f>
        <v>0</v>
      </c>
      <c r="P448" s="176">
        <v>0</v>
      </c>
      <c r="Q448" s="176">
        <f>ROUND(E448*P448,2)</f>
        <v>0</v>
      </c>
      <c r="R448" s="176" t="s">
        <v>663</v>
      </c>
      <c r="S448" s="176" t="s">
        <v>239</v>
      </c>
      <c r="T448" s="177" t="s">
        <v>300</v>
      </c>
      <c r="U448" s="160">
        <v>1.47</v>
      </c>
      <c r="V448" s="160">
        <f>ROUND(E448*U448,2)</f>
        <v>0.34</v>
      </c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631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58"/>
      <c r="B449" s="159"/>
      <c r="C449" s="265" t="s">
        <v>667</v>
      </c>
      <c r="D449" s="266"/>
      <c r="E449" s="266"/>
      <c r="F449" s="266"/>
      <c r="G449" s="266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303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x14ac:dyDescent="0.2">
      <c r="A450" s="165" t="s">
        <v>234</v>
      </c>
      <c r="B450" s="166" t="s">
        <v>175</v>
      </c>
      <c r="C450" s="187" t="s">
        <v>176</v>
      </c>
      <c r="D450" s="167"/>
      <c r="E450" s="168"/>
      <c r="F450" s="169"/>
      <c r="G450" s="169">
        <f>SUMIF(AG451:AG488,"&lt;&gt;NOR",G451:G488)</f>
        <v>0</v>
      </c>
      <c r="H450" s="169"/>
      <c r="I450" s="169">
        <f>SUM(I451:I488)</f>
        <v>0</v>
      </c>
      <c r="J450" s="169"/>
      <c r="K450" s="169">
        <f>SUM(K451:K488)</f>
        <v>0</v>
      </c>
      <c r="L450" s="169"/>
      <c r="M450" s="169">
        <f>SUM(M451:M488)</f>
        <v>0</v>
      </c>
      <c r="N450" s="169"/>
      <c r="O450" s="169">
        <f>SUM(O451:O488)</f>
        <v>1.28</v>
      </c>
      <c r="P450" s="169"/>
      <c r="Q450" s="169">
        <f>SUM(Q451:Q488)</f>
        <v>0.28000000000000003</v>
      </c>
      <c r="R450" s="169"/>
      <c r="S450" s="169"/>
      <c r="T450" s="170"/>
      <c r="U450" s="164"/>
      <c r="V450" s="164">
        <f>SUM(V451:V488)</f>
        <v>184.21999999999997</v>
      </c>
      <c r="W450" s="164"/>
      <c r="AG450" t="s">
        <v>235</v>
      </c>
    </row>
    <row r="451" spans="1:60" outlineLevel="1" x14ac:dyDescent="0.2">
      <c r="A451" s="171">
        <v>77</v>
      </c>
      <c r="B451" s="172" t="s">
        <v>668</v>
      </c>
      <c r="C451" s="188" t="s">
        <v>669</v>
      </c>
      <c r="D451" s="173" t="s">
        <v>342</v>
      </c>
      <c r="E451" s="174">
        <v>127.6</v>
      </c>
      <c r="F451" s="175"/>
      <c r="G451" s="176">
        <f>ROUND(E451*F451,2)</f>
        <v>0</v>
      </c>
      <c r="H451" s="175"/>
      <c r="I451" s="176">
        <f>ROUND(E451*H451,2)</f>
        <v>0</v>
      </c>
      <c r="J451" s="175"/>
      <c r="K451" s="176">
        <f>ROUND(E451*J451,2)</f>
        <v>0</v>
      </c>
      <c r="L451" s="176">
        <v>21</v>
      </c>
      <c r="M451" s="176">
        <f>G451*(1+L451/100)</f>
        <v>0</v>
      </c>
      <c r="N451" s="176">
        <v>0</v>
      </c>
      <c r="O451" s="176">
        <f>ROUND(E451*N451,2)</f>
        <v>0</v>
      </c>
      <c r="P451" s="176">
        <v>0</v>
      </c>
      <c r="Q451" s="176">
        <f>ROUND(E451*P451,2)</f>
        <v>0</v>
      </c>
      <c r="R451" s="176" t="s">
        <v>670</v>
      </c>
      <c r="S451" s="176" t="s">
        <v>239</v>
      </c>
      <c r="T451" s="177" t="s">
        <v>300</v>
      </c>
      <c r="U451" s="160">
        <v>0</v>
      </c>
      <c r="V451" s="160">
        <f>ROUND(E451*U451,2)</f>
        <v>0</v>
      </c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636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 x14ac:dyDescent="0.2">
      <c r="A452" s="158"/>
      <c r="B452" s="159"/>
      <c r="C452" s="201" t="s">
        <v>671</v>
      </c>
      <c r="D452" s="193"/>
      <c r="E452" s="194">
        <v>127.6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305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79">
        <v>78</v>
      </c>
      <c r="B453" s="180" t="s">
        <v>672</v>
      </c>
      <c r="C453" s="189" t="s">
        <v>673</v>
      </c>
      <c r="D453" s="181" t="s">
        <v>252</v>
      </c>
      <c r="E453" s="182">
        <v>4</v>
      </c>
      <c r="F453" s="183"/>
      <c r="G453" s="184">
        <f>ROUND(E453*F453,2)</f>
        <v>0</v>
      </c>
      <c r="H453" s="183"/>
      <c r="I453" s="184">
        <f>ROUND(E453*H453,2)</f>
        <v>0</v>
      </c>
      <c r="J453" s="183"/>
      <c r="K453" s="184">
        <f>ROUND(E453*J453,2)</f>
        <v>0</v>
      </c>
      <c r="L453" s="184">
        <v>21</v>
      </c>
      <c r="M453" s="184">
        <f>G453*(1+L453/100)</f>
        <v>0</v>
      </c>
      <c r="N453" s="184">
        <v>0</v>
      </c>
      <c r="O453" s="184">
        <f>ROUND(E453*N453,2)</f>
        <v>0</v>
      </c>
      <c r="P453" s="184">
        <v>0</v>
      </c>
      <c r="Q453" s="184">
        <f>ROUND(E453*P453,2)</f>
        <v>0</v>
      </c>
      <c r="R453" s="184" t="s">
        <v>670</v>
      </c>
      <c r="S453" s="184" t="s">
        <v>239</v>
      </c>
      <c r="T453" s="185" t="s">
        <v>300</v>
      </c>
      <c r="U453" s="160">
        <v>0</v>
      </c>
      <c r="V453" s="160">
        <f>ROUND(E453*U453,2)</f>
        <v>0</v>
      </c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636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71">
        <v>79</v>
      </c>
      <c r="B454" s="172" t="s">
        <v>674</v>
      </c>
      <c r="C454" s="188" t="s">
        <v>675</v>
      </c>
      <c r="D454" s="173" t="s">
        <v>342</v>
      </c>
      <c r="E454" s="174">
        <v>17.82</v>
      </c>
      <c r="F454" s="175"/>
      <c r="G454" s="176">
        <f>ROUND(E454*F454,2)</f>
        <v>0</v>
      </c>
      <c r="H454" s="175"/>
      <c r="I454" s="176">
        <f>ROUND(E454*H454,2)</f>
        <v>0</v>
      </c>
      <c r="J454" s="175"/>
      <c r="K454" s="176">
        <f>ROUND(E454*J454,2)</f>
        <v>0</v>
      </c>
      <c r="L454" s="176">
        <v>21</v>
      </c>
      <c r="M454" s="176">
        <f>G454*(1+L454/100)</f>
        <v>0</v>
      </c>
      <c r="N454" s="176">
        <v>0</v>
      </c>
      <c r="O454" s="176">
        <f>ROUND(E454*N454,2)</f>
        <v>0</v>
      </c>
      <c r="P454" s="176">
        <v>0</v>
      </c>
      <c r="Q454" s="176">
        <f>ROUND(E454*P454,2)</f>
        <v>0</v>
      </c>
      <c r="R454" s="176" t="s">
        <v>670</v>
      </c>
      <c r="S454" s="176" t="s">
        <v>239</v>
      </c>
      <c r="T454" s="177" t="s">
        <v>300</v>
      </c>
      <c r="U454" s="160">
        <v>0</v>
      </c>
      <c r="V454" s="160">
        <f>ROUND(E454*U454,2)</f>
        <v>0</v>
      </c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636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58"/>
      <c r="B455" s="159"/>
      <c r="C455" s="201" t="s">
        <v>676</v>
      </c>
      <c r="D455" s="193"/>
      <c r="E455" s="194">
        <v>17.82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305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71">
        <v>80</v>
      </c>
      <c r="B456" s="172" t="s">
        <v>677</v>
      </c>
      <c r="C456" s="188" t="s">
        <v>678</v>
      </c>
      <c r="D456" s="173" t="s">
        <v>342</v>
      </c>
      <c r="E456" s="174">
        <v>95.4</v>
      </c>
      <c r="F456" s="175"/>
      <c r="G456" s="176">
        <f>ROUND(E456*F456,2)</f>
        <v>0</v>
      </c>
      <c r="H456" s="175"/>
      <c r="I456" s="176">
        <f>ROUND(E456*H456,2)</f>
        <v>0</v>
      </c>
      <c r="J456" s="175"/>
      <c r="K456" s="176">
        <f>ROUND(E456*J456,2)</f>
        <v>0</v>
      </c>
      <c r="L456" s="176">
        <v>21</v>
      </c>
      <c r="M456" s="176">
        <f>G456*(1+L456/100)</f>
        <v>0</v>
      </c>
      <c r="N456" s="176">
        <v>0</v>
      </c>
      <c r="O456" s="176">
        <f>ROUND(E456*N456,2)</f>
        <v>0</v>
      </c>
      <c r="P456" s="176">
        <v>1.3500000000000001E-3</v>
      </c>
      <c r="Q456" s="176">
        <f>ROUND(E456*P456,2)</f>
        <v>0.13</v>
      </c>
      <c r="R456" s="176" t="s">
        <v>670</v>
      </c>
      <c r="S456" s="176" t="s">
        <v>239</v>
      </c>
      <c r="T456" s="177" t="s">
        <v>300</v>
      </c>
      <c r="U456" s="160">
        <v>0.08</v>
      </c>
      <c r="V456" s="160">
        <f>ROUND(E456*U456,2)</f>
        <v>7.63</v>
      </c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636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58"/>
      <c r="B457" s="159"/>
      <c r="C457" s="201" t="s">
        <v>679</v>
      </c>
      <c r="D457" s="193"/>
      <c r="E457" s="194">
        <v>33.299999999999997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305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58"/>
      <c r="B458" s="159"/>
      <c r="C458" s="201" t="s">
        <v>680</v>
      </c>
      <c r="D458" s="193"/>
      <c r="E458" s="194">
        <v>31.5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305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58"/>
      <c r="B459" s="159"/>
      <c r="C459" s="201" t="s">
        <v>681</v>
      </c>
      <c r="D459" s="193"/>
      <c r="E459" s="194">
        <v>30.6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305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71">
        <v>81</v>
      </c>
      <c r="B460" s="172" t="s">
        <v>682</v>
      </c>
      <c r="C460" s="188" t="s">
        <v>683</v>
      </c>
      <c r="D460" s="173" t="s">
        <v>342</v>
      </c>
      <c r="E460" s="174">
        <v>63.74</v>
      </c>
      <c r="F460" s="175"/>
      <c r="G460" s="176">
        <f>ROUND(E460*F460,2)</f>
        <v>0</v>
      </c>
      <c r="H460" s="175"/>
      <c r="I460" s="176">
        <f>ROUND(E460*H460,2)</f>
        <v>0</v>
      </c>
      <c r="J460" s="175"/>
      <c r="K460" s="176">
        <f>ROUND(E460*J460,2)</f>
        <v>0</v>
      </c>
      <c r="L460" s="176">
        <v>21</v>
      </c>
      <c r="M460" s="176">
        <f>G460*(1+L460/100)</f>
        <v>0</v>
      </c>
      <c r="N460" s="176">
        <v>0</v>
      </c>
      <c r="O460" s="176">
        <f>ROUND(E460*N460,2)</f>
        <v>0</v>
      </c>
      <c r="P460" s="176">
        <v>2.3E-3</v>
      </c>
      <c r="Q460" s="176">
        <f>ROUND(E460*P460,2)</f>
        <v>0.15</v>
      </c>
      <c r="R460" s="176" t="s">
        <v>670</v>
      </c>
      <c r="S460" s="176" t="s">
        <v>239</v>
      </c>
      <c r="T460" s="177" t="s">
        <v>300</v>
      </c>
      <c r="U460" s="160">
        <v>0.10349999999999999</v>
      </c>
      <c r="V460" s="160">
        <f>ROUND(E460*U460,2)</f>
        <v>6.6</v>
      </c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636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58"/>
      <c r="B461" s="159"/>
      <c r="C461" s="201" t="s">
        <v>684</v>
      </c>
      <c r="D461" s="193"/>
      <c r="E461" s="194">
        <v>63.74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305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71">
        <v>82</v>
      </c>
      <c r="B462" s="172" t="s">
        <v>685</v>
      </c>
      <c r="C462" s="188" t="s">
        <v>686</v>
      </c>
      <c r="D462" s="173" t="s">
        <v>342</v>
      </c>
      <c r="E462" s="174">
        <v>11.8</v>
      </c>
      <c r="F462" s="175"/>
      <c r="G462" s="176">
        <f>ROUND(E462*F462,2)</f>
        <v>0</v>
      </c>
      <c r="H462" s="175"/>
      <c r="I462" s="176">
        <f>ROUND(E462*H462,2)</f>
        <v>0</v>
      </c>
      <c r="J462" s="175"/>
      <c r="K462" s="176">
        <f>ROUND(E462*J462,2)</f>
        <v>0</v>
      </c>
      <c r="L462" s="176">
        <v>21</v>
      </c>
      <c r="M462" s="176">
        <f>G462*(1+L462/100)</f>
        <v>0</v>
      </c>
      <c r="N462" s="176">
        <v>0</v>
      </c>
      <c r="O462" s="176">
        <f>ROUND(E462*N462,2)</f>
        <v>0</v>
      </c>
      <c r="P462" s="176">
        <v>0</v>
      </c>
      <c r="Q462" s="176">
        <f>ROUND(E462*P462,2)</f>
        <v>0</v>
      </c>
      <c r="R462" s="176" t="s">
        <v>670</v>
      </c>
      <c r="S462" s="176" t="s">
        <v>239</v>
      </c>
      <c r="T462" s="177" t="s">
        <v>300</v>
      </c>
      <c r="U462" s="160">
        <v>0</v>
      </c>
      <c r="V462" s="160">
        <f>ROUND(E462*U462,2)</f>
        <v>0</v>
      </c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636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58"/>
      <c r="B463" s="159"/>
      <c r="C463" s="201" t="s">
        <v>687</v>
      </c>
      <c r="D463" s="193"/>
      <c r="E463" s="194">
        <v>5.4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305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58"/>
      <c r="B464" s="159"/>
      <c r="C464" s="201" t="s">
        <v>688</v>
      </c>
      <c r="D464" s="193"/>
      <c r="E464" s="194">
        <v>6.4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305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ht="33.75" outlineLevel="1" x14ac:dyDescent="0.2">
      <c r="A465" s="171">
        <v>83</v>
      </c>
      <c r="B465" s="172" t="s">
        <v>689</v>
      </c>
      <c r="C465" s="188" t="s">
        <v>690</v>
      </c>
      <c r="D465" s="173" t="s">
        <v>252</v>
      </c>
      <c r="E465" s="174">
        <v>3</v>
      </c>
      <c r="F465" s="175"/>
      <c r="G465" s="176">
        <f>ROUND(E465*F465,2)</f>
        <v>0</v>
      </c>
      <c r="H465" s="175"/>
      <c r="I465" s="176">
        <f>ROUND(E465*H465,2)</f>
        <v>0</v>
      </c>
      <c r="J465" s="175"/>
      <c r="K465" s="176">
        <f>ROUND(E465*J465,2)</f>
        <v>0</v>
      </c>
      <c r="L465" s="176">
        <v>21</v>
      </c>
      <c r="M465" s="176">
        <f>G465*(1+L465/100)</f>
        <v>0</v>
      </c>
      <c r="N465" s="176">
        <v>4.0000000000000002E-4</v>
      </c>
      <c r="O465" s="176">
        <f>ROUND(E465*N465,2)</f>
        <v>0</v>
      </c>
      <c r="P465" s="176">
        <v>0</v>
      </c>
      <c r="Q465" s="176">
        <f>ROUND(E465*P465,2)</f>
        <v>0</v>
      </c>
      <c r="R465" s="176" t="s">
        <v>670</v>
      </c>
      <c r="S465" s="176" t="s">
        <v>239</v>
      </c>
      <c r="T465" s="177" t="s">
        <v>300</v>
      </c>
      <c r="U465" s="160">
        <v>0.45</v>
      </c>
      <c r="V465" s="160">
        <f>ROUND(E465*U465,2)</f>
        <v>1.35</v>
      </c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636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58"/>
      <c r="B466" s="159"/>
      <c r="C466" s="201" t="s">
        <v>664</v>
      </c>
      <c r="D466" s="193"/>
      <c r="E466" s="194">
        <v>3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305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ht="33.75" outlineLevel="1" x14ac:dyDescent="0.2">
      <c r="A467" s="171">
        <v>84</v>
      </c>
      <c r="B467" s="172" t="s">
        <v>691</v>
      </c>
      <c r="C467" s="188" t="s">
        <v>692</v>
      </c>
      <c r="D467" s="173" t="s">
        <v>342</v>
      </c>
      <c r="E467" s="174">
        <v>63.8</v>
      </c>
      <c r="F467" s="175"/>
      <c r="G467" s="176">
        <f>ROUND(E467*F467,2)</f>
        <v>0</v>
      </c>
      <c r="H467" s="175"/>
      <c r="I467" s="176">
        <f>ROUND(E467*H467,2)</f>
        <v>0</v>
      </c>
      <c r="J467" s="175"/>
      <c r="K467" s="176">
        <f>ROUND(E467*J467,2)</f>
        <v>0</v>
      </c>
      <c r="L467" s="176">
        <v>21</v>
      </c>
      <c r="M467" s="176">
        <f>G467*(1+L467/100)</f>
        <v>0</v>
      </c>
      <c r="N467" s="176">
        <v>2.2499999999999998E-3</v>
      </c>
      <c r="O467" s="176">
        <f>ROUND(E467*N467,2)</f>
        <v>0.14000000000000001</v>
      </c>
      <c r="P467" s="176">
        <v>0</v>
      </c>
      <c r="Q467" s="176">
        <f>ROUND(E467*P467,2)</f>
        <v>0</v>
      </c>
      <c r="R467" s="176" t="s">
        <v>670</v>
      </c>
      <c r="S467" s="176" t="s">
        <v>239</v>
      </c>
      <c r="T467" s="177" t="s">
        <v>300</v>
      </c>
      <c r="U467" s="160">
        <v>0.36399999999999999</v>
      </c>
      <c r="V467" s="160">
        <f>ROUND(E467*U467,2)</f>
        <v>23.22</v>
      </c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636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58"/>
      <c r="B468" s="159"/>
      <c r="C468" s="201" t="s">
        <v>693</v>
      </c>
      <c r="D468" s="193"/>
      <c r="E468" s="194">
        <v>63.8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305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ht="33.75" outlineLevel="1" x14ac:dyDescent="0.2">
      <c r="A469" s="171">
        <v>85</v>
      </c>
      <c r="B469" s="172" t="s">
        <v>694</v>
      </c>
      <c r="C469" s="188" t="s">
        <v>695</v>
      </c>
      <c r="D469" s="173" t="s">
        <v>342</v>
      </c>
      <c r="E469" s="174">
        <v>10.8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21</v>
      </c>
      <c r="M469" s="176">
        <f>G469*(1+L469/100)</f>
        <v>0</v>
      </c>
      <c r="N469" s="176">
        <v>3.1199999999999999E-3</v>
      </c>
      <c r="O469" s="176">
        <f>ROUND(E469*N469,2)</f>
        <v>0.03</v>
      </c>
      <c r="P469" s="176">
        <v>0</v>
      </c>
      <c r="Q469" s="176">
        <f>ROUND(E469*P469,2)</f>
        <v>0</v>
      </c>
      <c r="R469" s="176" t="s">
        <v>670</v>
      </c>
      <c r="S469" s="176" t="s">
        <v>239</v>
      </c>
      <c r="T469" s="177" t="s">
        <v>300</v>
      </c>
      <c r="U469" s="160">
        <v>0.29399999999999998</v>
      </c>
      <c r="V469" s="160">
        <f>ROUND(E469*U469,2)</f>
        <v>3.18</v>
      </c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636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">
      <c r="A470" s="158"/>
      <c r="B470" s="159"/>
      <c r="C470" s="201" t="s">
        <v>696</v>
      </c>
      <c r="D470" s="193"/>
      <c r="E470" s="194">
        <v>10.8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305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71">
        <v>86</v>
      </c>
      <c r="B471" s="172" t="s">
        <v>697</v>
      </c>
      <c r="C471" s="188" t="s">
        <v>698</v>
      </c>
      <c r="D471" s="173" t="s">
        <v>342</v>
      </c>
      <c r="E471" s="174">
        <v>51.3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6">
        <v>2.47E-3</v>
      </c>
      <c r="O471" s="176">
        <f>ROUND(E471*N471,2)</f>
        <v>0.13</v>
      </c>
      <c r="P471" s="176">
        <v>0</v>
      </c>
      <c r="Q471" s="176">
        <f>ROUND(E471*P471,2)</f>
        <v>0</v>
      </c>
      <c r="R471" s="176"/>
      <c r="S471" s="176" t="s">
        <v>253</v>
      </c>
      <c r="T471" s="177" t="s">
        <v>240</v>
      </c>
      <c r="U471" s="160">
        <v>0.92659999999999998</v>
      </c>
      <c r="V471" s="160">
        <f>ROUND(E471*U471,2)</f>
        <v>47.53</v>
      </c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636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 x14ac:dyDescent="0.2">
      <c r="A472" s="158"/>
      <c r="B472" s="159"/>
      <c r="C472" s="201" t="s">
        <v>699</v>
      </c>
      <c r="D472" s="193"/>
      <c r="E472" s="194">
        <v>36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305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">
      <c r="A473" s="158"/>
      <c r="B473" s="159"/>
      <c r="C473" s="201" t="s">
        <v>700</v>
      </c>
      <c r="D473" s="193"/>
      <c r="E473" s="194">
        <v>15.3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305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71">
        <v>87</v>
      </c>
      <c r="B474" s="172" t="s">
        <v>701</v>
      </c>
      <c r="C474" s="188" t="s">
        <v>702</v>
      </c>
      <c r="D474" s="173" t="s">
        <v>342</v>
      </c>
      <c r="E474" s="174">
        <v>63.8</v>
      </c>
      <c r="F474" s="175"/>
      <c r="G474" s="176">
        <f>ROUND(E474*F474,2)</f>
        <v>0</v>
      </c>
      <c r="H474" s="175"/>
      <c r="I474" s="176">
        <f>ROUND(E474*H474,2)</f>
        <v>0</v>
      </c>
      <c r="J474" s="175"/>
      <c r="K474" s="176">
        <f>ROUND(E474*J474,2)</f>
        <v>0</v>
      </c>
      <c r="L474" s="176">
        <v>21</v>
      </c>
      <c r="M474" s="176">
        <f>G474*(1+L474/100)</f>
        <v>0</v>
      </c>
      <c r="N474" s="176">
        <v>3.3999999999999998E-3</v>
      </c>
      <c r="O474" s="176">
        <f>ROUND(E474*N474,2)</f>
        <v>0.22</v>
      </c>
      <c r="P474" s="176">
        <v>0</v>
      </c>
      <c r="Q474" s="176">
        <f>ROUND(E474*P474,2)</f>
        <v>0</v>
      </c>
      <c r="R474" s="176"/>
      <c r="S474" s="176" t="s">
        <v>253</v>
      </c>
      <c r="T474" s="177" t="s">
        <v>240</v>
      </c>
      <c r="U474" s="160">
        <v>0.5</v>
      </c>
      <c r="V474" s="160">
        <f>ROUND(E474*U474,2)</f>
        <v>31.9</v>
      </c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636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 x14ac:dyDescent="0.2">
      <c r="A475" s="158"/>
      <c r="B475" s="159"/>
      <c r="C475" s="201" t="s">
        <v>703</v>
      </c>
      <c r="D475" s="193"/>
      <c r="E475" s="194">
        <v>63.8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305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">
      <c r="A476" s="171">
        <v>88</v>
      </c>
      <c r="B476" s="172" t="s">
        <v>704</v>
      </c>
      <c r="C476" s="188" t="s">
        <v>705</v>
      </c>
      <c r="D476" s="173" t="s">
        <v>342</v>
      </c>
      <c r="E476" s="174">
        <v>63.8</v>
      </c>
      <c r="F476" s="175"/>
      <c r="G476" s="176">
        <f>ROUND(E476*F476,2)</f>
        <v>0</v>
      </c>
      <c r="H476" s="175"/>
      <c r="I476" s="176">
        <f>ROUND(E476*H476,2)</f>
        <v>0</v>
      </c>
      <c r="J476" s="175"/>
      <c r="K476" s="176">
        <f>ROUND(E476*J476,2)</f>
        <v>0</v>
      </c>
      <c r="L476" s="176">
        <v>21</v>
      </c>
      <c r="M476" s="176">
        <f>G476*(1+L476/100)</f>
        <v>0</v>
      </c>
      <c r="N476" s="176">
        <v>3.3999999999999998E-3</v>
      </c>
      <c r="O476" s="176">
        <f>ROUND(E476*N476,2)</f>
        <v>0.22</v>
      </c>
      <c r="P476" s="176">
        <v>0</v>
      </c>
      <c r="Q476" s="176">
        <f>ROUND(E476*P476,2)</f>
        <v>0</v>
      </c>
      <c r="R476" s="176"/>
      <c r="S476" s="176" t="s">
        <v>253</v>
      </c>
      <c r="T476" s="177" t="s">
        <v>240</v>
      </c>
      <c r="U476" s="160">
        <v>0.9</v>
      </c>
      <c r="V476" s="160">
        <f>ROUND(E476*U476,2)</f>
        <v>57.42</v>
      </c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636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58"/>
      <c r="B477" s="159"/>
      <c r="C477" s="201" t="s">
        <v>706</v>
      </c>
      <c r="D477" s="193"/>
      <c r="E477" s="194">
        <v>63.8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305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71">
        <v>89</v>
      </c>
      <c r="B478" s="172" t="s">
        <v>707</v>
      </c>
      <c r="C478" s="188" t="s">
        <v>708</v>
      </c>
      <c r="D478" s="173" t="s">
        <v>709</v>
      </c>
      <c r="E478" s="174">
        <v>63.8</v>
      </c>
      <c r="F478" s="175"/>
      <c r="G478" s="176">
        <f>ROUND(E478*F478,2)</f>
        <v>0</v>
      </c>
      <c r="H478" s="175"/>
      <c r="I478" s="176">
        <f>ROUND(E478*H478,2)</f>
        <v>0</v>
      </c>
      <c r="J478" s="175"/>
      <c r="K478" s="176">
        <f>ROUND(E478*J478,2)</f>
        <v>0</v>
      </c>
      <c r="L478" s="176">
        <v>21</v>
      </c>
      <c r="M478" s="176">
        <f>G478*(1+L478/100)</f>
        <v>0</v>
      </c>
      <c r="N478" s="176">
        <v>4.1099999999999999E-3</v>
      </c>
      <c r="O478" s="176">
        <f>ROUND(E478*N478,2)</f>
        <v>0.26</v>
      </c>
      <c r="P478" s="176">
        <v>0</v>
      </c>
      <c r="Q478" s="176">
        <f>ROUND(E478*P478,2)</f>
        <v>0</v>
      </c>
      <c r="R478" s="176"/>
      <c r="S478" s="176" t="s">
        <v>253</v>
      </c>
      <c r="T478" s="177" t="s">
        <v>254</v>
      </c>
      <c r="U478" s="160">
        <v>0</v>
      </c>
      <c r="V478" s="160">
        <f>ROUND(E478*U478,2)</f>
        <v>0</v>
      </c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415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58"/>
      <c r="B479" s="159"/>
      <c r="C479" s="201" t="s">
        <v>710</v>
      </c>
      <c r="D479" s="193"/>
      <c r="E479" s="194">
        <v>63.8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305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71">
        <v>90</v>
      </c>
      <c r="B480" s="172" t="s">
        <v>711</v>
      </c>
      <c r="C480" s="188" t="s">
        <v>712</v>
      </c>
      <c r="D480" s="173" t="s">
        <v>314</v>
      </c>
      <c r="E480" s="174">
        <v>1.0012099999999999</v>
      </c>
      <c r="F480" s="175"/>
      <c r="G480" s="176">
        <f>ROUND(E480*F480,2)</f>
        <v>0</v>
      </c>
      <c r="H480" s="175"/>
      <c r="I480" s="176">
        <f>ROUND(E480*H480,2)</f>
        <v>0</v>
      </c>
      <c r="J480" s="175"/>
      <c r="K480" s="176">
        <f>ROUND(E480*J480,2)</f>
        <v>0</v>
      </c>
      <c r="L480" s="176">
        <v>21</v>
      </c>
      <c r="M480" s="176">
        <f>G480*(1+L480/100)</f>
        <v>0</v>
      </c>
      <c r="N480" s="176">
        <v>0</v>
      </c>
      <c r="O480" s="176">
        <f>ROUND(E480*N480,2)</f>
        <v>0</v>
      </c>
      <c r="P480" s="176">
        <v>0</v>
      </c>
      <c r="Q480" s="176">
        <f>ROUND(E480*P480,2)</f>
        <v>0</v>
      </c>
      <c r="R480" s="176" t="s">
        <v>670</v>
      </c>
      <c r="S480" s="176" t="s">
        <v>239</v>
      </c>
      <c r="T480" s="177" t="s">
        <v>300</v>
      </c>
      <c r="U480" s="160">
        <v>4.7370000000000001</v>
      </c>
      <c r="V480" s="160">
        <f>ROUND(E480*U480,2)</f>
        <v>4.74</v>
      </c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631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 x14ac:dyDescent="0.2">
      <c r="A481" s="158"/>
      <c r="B481" s="159"/>
      <c r="C481" s="265" t="s">
        <v>713</v>
      </c>
      <c r="D481" s="266"/>
      <c r="E481" s="266"/>
      <c r="F481" s="266"/>
      <c r="G481" s="266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303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79">
        <v>91</v>
      </c>
      <c r="B482" s="180" t="s">
        <v>714</v>
      </c>
      <c r="C482" s="189" t="s">
        <v>715</v>
      </c>
      <c r="D482" s="181" t="s">
        <v>716</v>
      </c>
      <c r="E482" s="182">
        <v>0.27539000000000002</v>
      </c>
      <c r="F482" s="183"/>
      <c r="G482" s="184">
        <f>ROUND(E482*F482,2)</f>
        <v>0</v>
      </c>
      <c r="H482" s="183"/>
      <c r="I482" s="184">
        <f>ROUND(E482*H482,2)</f>
        <v>0</v>
      </c>
      <c r="J482" s="183"/>
      <c r="K482" s="184">
        <f>ROUND(E482*J482,2)</f>
        <v>0</v>
      </c>
      <c r="L482" s="184">
        <v>21</v>
      </c>
      <c r="M482" s="184">
        <f>G482*(1+L482/100)</f>
        <v>0</v>
      </c>
      <c r="N482" s="184">
        <v>1</v>
      </c>
      <c r="O482" s="184">
        <f>ROUND(E482*N482,2)</f>
        <v>0.28000000000000003</v>
      </c>
      <c r="P482" s="184">
        <v>0</v>
      </c>
      <c r="Q482" s="184">
        <f>ROUND(E482*P482,2)</f>
        <v>0</v>
      </c>
      <c r="R482" s="184"/>
      <c r="S482" s="184" t="s">
        <v>253</v>
      </c>
      <c r="T482" s="185" t="s">
        <v>254</v>
      </c>
      <c r="U482" s="160">
        <v>0</v>
      </c>
      <c r="V482" s="160">
        <f>ROUND(E482*U482,2)</f>
        <v>0</v>
      </c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621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ht="22.5" outlineLevel="1" x14ac:dyDescent="0.2">
      <c r="A483" s="179">
        <v>92</v>
      </c>
      <c r="B483" s="180" t="s">
        <v>717</v>
      </c>
      <c r="C483" s="189" t="s">
        <v>718</v>
      </c>
      <c r="D483" s="181" t="s">
        <v>314</v>
      </c>
      <c r="E483" s="182">
        <v>0.27539000000000002</v>
      </c>
      <c r="F483" s="183"/>
      <c r="G483" s="184">
        <f>ROUND(E483*F483,2)</f>
        <v>0</v>
      </c>
      <c r="H483" s="183"/>
      <c r="I483" s="184">
        <f>ROUND(E483*H483,2)</f>
        <v>0</v>
      </c>
      <c r="J483" s="183"/>
      <c r="K483" s="184">
        <f>ROUND(E483*J483,2)</f>
        <v>0</v>
      </c>
      <c r="L483" s="184">
        <v>21</v>
      </c>
      <c r="M483" s="184">
        <f>G483*(1+L483/100)</f>
        <v>0</v>
      </c>
      <c r="N483" s="184">
        <v>0</v>
      </c>
      <c r="O483" s="184">
        <f>ROUND(E483*N483,2)</f>
        <v>0</v>
      </c>
      <c r="P483" s="184">
        <v>0</v>
      </c>
      <c r="Q483" s="184">
        <f>ROUND(E483*P483,2)</f>
        <v>0</v>
      </c>
      <c r="R483" s="184" t="s">
        <v>515</v>
      </c>
      <c r="S483" s="184" t="s">
        <v>239</v>
      </c>
      <c r="T483" s="185" t="s">
        <v>300</v>
      </c>
      <c r="U483" s="160">
        <v>0.93300000000000005</v>
      </c>
      <c r="V483" s="160">
        <f>ROUND(E483*U483,2)</f>
        <v>0.26</v>
      </c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621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71">
        <v>93</v>
      </c>
      <c r="B484" s="172" t="s">
        <v>619</v>
      </c>
      <c r="C484" s="188" t="s">
        <v>620</v>
      </c>
      <c r="D484" s="173" t="s">
        <v>314</v>
      </c>
      <c r="E484" s="174">
        <v>0.27539000000000002</v>
      </c>
      <c r="F484" s="175"/>
      <c r="G484" s="176">
        <f>ROUND(E484*F484,2)</f>
        <v>0</v>
      </c>
      <c r="H484" s="175"/>
      <c r="I484" s="176">
        <f>ROUND(E484*H484,2)</f>
        <v>0</v>
      </c>
      <c r="J484" s="175"/>
      <c r="K484" s="176">
        <f>ROUND(E484*J484,2)</f>
        <v>0</v>
      </c>
      <c r="L484" s="176">
        <v>21</v>
      </c>
      <c r="M484" s="176">
        <f>G484*(1+L484/100)</f>
        <v>0</v>
      </c>
      <c r="N484" s="176">
        <v>0</v>
      </c>
      <c r="O484" s="176">
        <f>ROUND(E484*N484,2)</f>
        <v>0</v>
      </c>
      <c r="P484" s="176">
        <v>0</v>
      </c>
      <c r="Q484" s="176">
        <f>ROUND(E484*P484,2)</f>
        <v>0</v>
      </c>
      <c r="R484" s="176" t="s">
        <v>515</v>
      </c>
      <c r="S484" s="176" t="s">
        <v>239</v>
      </c>
      <c r="T484" s="177" t="s">
        <v>300</v>
      </c>
      <c r="U484" s="160">
        <v>0.49</v>
      </c>
      <c r="V484" s="160">
        <f>ROUND(E484*U484,2)</f>
        <v>0.13</v>
      </c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621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58"/>
      <c r="B485" s="159"/>
      <c r="C485" s="254" t="s">
        <v>622</v>
      </c>
      <c r="D485" s="255"/>
      <c r="E485" s="255"/>
      <c r="F485" s="255"/>
      <c r="G485" s="255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243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79">
        <v>94</v>
      </c>
      <c r="B486" s="180" t="s">
        <v>623</v>
      </c>
      <c r="C486" s="189" t="s">
        <v>624</v>
      </c>
      <c r="D486" s="181" t="s">
        <v>314</v>
      </c>
      <c r="E486" s="182">
        <v>2.7539199999999999</v>
      </c>
      <c r="F486" s="183"/>
      <c r="G486" s="184">
        <f>ROUND(E486*F486,2)</f>
        <v>0</v>
      </c>
      <c r="H486" s="183"/>
      <c r="I486" s="184">
        <f>ROUND(E486*H486,2)</f>
        <v>0</v>
      </c>
      <c r="J486" s="183"/>
      <c r="K486" s="184">
        <f>ROUND(E486*J486,2)</f>
        <v>0</v>
      </c>
      <c r="L486" s="184">
        <v>21</v>
      </c>
      <c r="M486" s="184">
        <f>G486*(1+L486/100)</f>
        <v>0</v>
      </c>
      <c r="N486" s="184">
        <v>0</v>
      </c>
      <c r="O486" s="184">
        <f>ROUND(E486*N486,2)</f>
        <v>0</v>
      </c>
      <c r="P486" s="184">
        <v>0</v>
      </c>
      <c r="Q486" s="184">
        <f>ROUND(E486*P486,2)</f>
        <v>0</v>
      </c>
      <c r="R486" s="184" t="s">
        <v>515</v>
      </c>
      <c r="S486" s="184" t="s">
        <v>239</v>
      </c>
      <c r="T486" s="185" t="s">
        <v>300</v>
      </c>
      <c r="U486" s="160">
        <v>0</v>
      </c>
      <c r="V486" s="160">
        <f>ROUND(E486*U486,2)</f>
        <v>0</v>
      </c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621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79">
        <v>95</v>
      </c>
      <c r="B487" s="180" t="s">
        <v>719</v>
      </c>
      <c r="C487" s="189" t="s">
        <v>720</v>
      </c>
      <c r="D487" s="181" t="s">
        <v>314</v>
      </c>
      <c r="E487" s="182">
        <v>0.27539000000000002</v>
      </c>
      <c r="F487" s="183"/>
      <c r="G487" s="184">
        <f>ROUND(E487*F487,2)</f>
        <v>0</v>
      </c>
      <c r="H487" s="183"/>
      <c r="I487" s="184">
        <f>ROUND(E487*H487,2)</f>
        <v>0</v>
      </c>
      <c r="J487" s="183"/>
      <c r="K487" s="184">
        <f>ROUND(E487*J487,2)</f>
        <v>0</v>
      </c>
      <c r="L487" s="184">
        <v>21</v>
      </c>
      <c r="M487" s="184">
        <f>G487*(1+L487/100)</f>
        <v>0</v>
      </c>
      <c r="N487" s="184">
        <v>0</v>
      </c>
      <c r="O487" s="184">
        <f>ROUND(E487*N487,2)</f>
        <v>0</v>
      </c>
      <c r="P487" s="184">
        <v>0</v>
      </c>
      <c r="Q487" s="184">
        <f>ROUND(E487*P487,2)</f>
        <v>0</v>
      </c>
      <c r="R487" s="184" t="s">
        <v>515</v>
      </c>
      <c r="S487" s="184" t="s">
        <v>239</v>
      </c>
      <c r="T487" s="185" t="s">
        <v>300</v>
      </c>
      <c r="U487" s="160">
        <v>0.94199999999999995</v>
      </c>
      <c r="V487" s="160">
        <f>ROUND(E487*U487,2)</f>
        <v>0.26</v>
      </c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621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79">
        <v>96</v>
      </c>
      <c r="B488" s="180" t="s">
        <v>627</v>
      </c>
      <c r="C488" s="189" t="s">
        <v>628</v>
      </c>
      <c r="D488" s="181" t="s">
        <v>314</v>
      </c>
      <c r="E488" s="182">
        <v>0.27539000000000002</v>
      </c>
      <c r="F488" s="183"/>
      <c r="G488" s="184">
        <f>ROUND(E488*F488,2)</f>
        <v>0</v>
      </c>
      <c r="H488" s="183"/>
      <c r="I488" s="184">
        <f>ROUND(E488*H488,2)</f>
        <v>0</v>
      </c>
      <c r="J488" s="183"/>
      <c r="K488" s="184">
        <f>ROUND(E488*J488,2)</f>
        <v>0</v>
      </c>
      <c r="L488" s="184">
        <v>21</v>
      </c>
      <c r="M488" s="184">
        <f>G488*(1+L488/100)</f>
        <v>0</v>
      </c>
      <c r="N488" s="184">
        <v>0</v>
      </c>
      <c r="O488" s="184">
        <f>ROUND(E488*N488,2)</f>
        <v>0</v>
      </c>
      <c r="P488" s="184">
        <v>0</v>
      </c>
      <c r="Q488" s="184">
        <f>ROUND(E488*P488,2)</f>
        <v>0</v>
      </c>
      <c r="R488" s="184"/>
      <c r="S488" s="184" t="s">
        <v>239</v>
      </c>
      <c r="T488" s="185" t="s">
        <v>300</v>
      </c>
      <c r="U488" s="160">
        <v>6.0000000000000001E-3</v>
      </c>
      <c r="V488" s="160">
        <f>ROUND(E488*U488,2)</f>
        <v>0</v>
      </c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621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x14ac:dyDescent="0.2">
      <c r="A489" s="165" t="s">
        <v>234</v>
      </c>
      <c r="B489" s="166" t="s">
        <v>179</v>
      </c>
      <c r="C489" s="187" t="s">
        <v>180</v>
      </c>
      <c r="D489" s="167"/>
      <c r="E489" s="168"/>
      <c r="F489" s="169"/>
      <c r="G489" s="169">
        <f>SUMIF(AG490:AG512,"&lt;&gt;NOR",G490:G512)</f>
        <v>0</v>
      </c>
      <c r="H489" s="169"/>
      <c r="I489" s="169">
        <f>SUM(I490:I512)</f>
        <v>0</v>
      </c>
      <c r="J489" s="169"/>
      <c r="K489" s="169">
        <f>SUM(K490:K512)</f>
        <v>0</v>
      </c>
      <c r="L489" s="169"/>
      <c r="M489" s="169">
        <f>SUM(M490:M512)</f>
        <v>0</v>
      </c>
      <c r="N489" s="169"/>
      <c r="O489" s="169">
        <f>SUM(O490:O512)</f>
        <v>6.9200000000000008</v>
      </c>
      <c r="P489" s="169"/>
      <c r="Q489" s="169">
        <f>SUM(Q490:Q512)</f>
        <v>5.2299999999999995</v>
      </c>
      <c r="R489" s="169"/>
      <c r="S489" s="169"/>
      <c r="T489" s="170"/>
      <c r="U489" s="164"/>
      <c r="V489" s="164">
        <f>SUM(V490:V512)</f>
        <v>280.30999999999995</v>
      </c>
      <c r="W489" s="164"/>
      <c r="AG489" t="s">
        <v>235</v>
      </c>
    </row>
    <row r="490" spans="1:60" outlineLevel="1" x14ac:dyDescent="0.2">
      <c r="A490" s="171">
        <v>97</v>
      </c>
      <c r="B490" s="172" t="s">
        <v>721</v>
      </c>
      <c r="C490" s="188" t="s">
        <v>722</v>
      </c>
      <c r="D490" s="173" t="s">
        <v>327</v>
      </c>
      <c r="E490" s="174">
        <v>95.61</v>
      </c>
      <c r="F490" s="175"/>
      <c r="G490" s="176">
        <f>ROUND(E490*F490,2)</f>
        <v>0</v>
      </c>
      <c r="H490" s="175"/>
      <c r="I490" s="176">
        <f>ROUND(E490*H490,2)</f>
        <v>0</v>
      </c>
      <c r="J490" s="175"/>
      <c r="K490" s="176">
        <f>ROUND(E490*J490,2)</f>
        <v>0</v>
      </c>
      <c r="L490" s="176">
        <v>21</v>
      </c>
      <c r="M490" s="176">
        <f>G490*(1+L490/100)</f>
        <v>0</v>
      </c>
      <c r="N490" s="176">
        <v>7.1000000000000002E-4</v>
      </c>
      <c r="O490" s="176">
        <f>ROUND(E490*N490,2)</f>
        <v>7.0000000000000007E-2</v>
      </c>
      <c r="P490" s="176">
        <v>0</v>
      </c>
      <c r="Q490" s="176">
        <f>ROUND(E490*P490,2)</f>
        <v>0</v>
      </c>
      <c r="R490" s="176" t="s">
        <v>723</v>
      </c>
      <c r="S490" s="176" t="s">
        <v>239</v>
      </c>
      <c r="T490" s="177" t="s">
        <v>300</v>
      </c>
      <c r="U490" s="160">
        <v>0.34</v>
      </c>
      <c r="V490" s="160">
        <f>ROUND(E490*U490,2)</f>
        <v>32.51</v>
      </c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636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">
      <c r="A491" s="158"/>
      <c r="B491" s="159"/>
      <c r="C491" s="201" t="s">
        <v>724</v>
      </c>
      <c r="D491" s="193"/>
      <c r="E491" s="194">
        <v>95.61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305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71">
        <v>98</v>
      </c>
      <c r="B492" s="172" t="s">
        <v>725</v>
      </c>
      <c r="C492" s="188" t="s">
        <v>726</v>
      </c>
      <c r="D492" s="173" t="s">
        <v>327</v>
      </c>
      <c r="E492" s="174">
        <v>661.75139999999999</v>
      </c>
      <c r="F492" s="175"/>
      <c r="G492" s="176">
        <f>ROUND(E492*F492,2)</f>
        <v>0</v>
      </c>
      <c r="H492" s="175"/>
      <c r="I492" s="176">
        <f>ROUND(E492*H492,2)</f>
        <v>0</v>
      </c>
      <c r="J492" s="175"/>
      <c r="K492" s="176">
        <f>ROUND(E492*J492,2)</f>
        <v>0</v>
      </c>
      <c r="L492" s="176">
        <v>21</v>
      </c>
      <c r="M492" s="176">
        <f>G492*(1+L492/100)</f>
        <v>0</v>
      </c>
      <c r="N492" s="176">
        <v>0</v>
      </c>
      <c r="O492" s="176">
        <f>ROUND(E492*N492,2)</f>
        <v>0</v>
      </c>
      <c r="P492" s="176">
        <v>7.0000000000000001E-3</v>
      </c>
      <c r="Q492" s="176">
        <f>ROUND(E492*P492,2)</f>
        <v>4.63</v>
      </c>
      <c r="R492" s="176" t="s">
        <v>723</v>
      </c>
      <c r="S492" s="176" t="s">
        <v>239</v>
      </c>
      <c r="T492" s="177" t="s">
        <v>300</v>
      </c>
      <c r="U492" s="160">
        <v>0.23799999999999999</v>
      </c>
      <c r="V492" s="160">
        <f>ROUND(E492*U492,2)</f>
        <v>157.5</v>
      </c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636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58"/>
      <c r="B493" s="159"/>
      <c r="C493" s="201" t="s">
        <v>727</v>
      </c>
      <c r="D493" s="193"/>
      <c r="E493" s="194">
        <v>566.14139999999998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305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58"/>
      <c r="B494" s="159"/>
      <c r="C494" s="201" t="s">
        <v>728</v>
      </c>
      <c r="D494" s="193"/>
      <c r="E494" s="194">
        <v>95.61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305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">
      <c r="A495" s="171">
        <v>99</v>
      </c>
      <c r="B495" s="172" t="s">
        <v>729</v>
      </c>
      <c r="C495" s="188" t="s">
        <v>730</v>
      </c>
      <c r="D495" s="173" t="s">
        <v>252</v>
      </c>
      <c r="E495" s="174">
        <v>1</v>
      </c>
      <c r="F495" s="175"/>
      <c r="G495" s="176">
        <f>ROUND(E495*F495,2)</f>
        <v>0</v>
      </c>
      <c r="H495" s="175"/>
      <c r="I495" s="176">
        <f>ROUND(E495*H495,2)</f>
        <v>0</v>
      </c>
      <c r="J495" s="175"/>
      <c r="K495" s="176">
        <f>ROUND(E495*J495,2)</f>
        <v>0</v>
      </c>
      <c r="L495" s="176">
        <v>21</v>
      </c>
      <c r="M495" s="176">
        <f>G495*(1+L495/100)</f>
        <v>0</v>
      </c>
      <c r="N495" s="176">
        <v>5.0000000000000001E-4</v>
      </c>
      <c r="O495" s="176">
        <f>ROUND(E495*N495,2)</f>
        <v>0</v>
      </c>
      <c r="P495" s="176">
        <v>0</v>
      </c>
      <c r="Q495" s="176">
        <f>ROUND(E495*P495,2)</f>
        <v>0</v>
      </c>
      <c r="R495" s="176" t="s">
        <v>723</v>
      </c>
      <c r="S495" s="176" t="s">
        <v>239</v>
      </c>
      <c r="T495" s="177" t="s">
        <v>300</v>
      </c>
      <c r="U495" s="160">
        <v>12.528</v>
      </c>
      <c r="V495" s="160">
        <f>ROUND(E495*U495,2)</f>
        <v>12.53</v>
      </c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636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58"/>
      <c r="B496" s="159"/>
      <c r="C496" s="265" t="s">
        <v>731</v>
      </c>
      <c r="D496" s="266"/>
      <c r="E496" s="266"/>
      <c r="F496" s="266"/>
      <c r="G496" s="266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 x14ac:dyDescent="0.2">
      <c r="A497" s="158"/>
      <c r="B497" s="159"/>
      <c r="C497" s="201" t="s">
        <v>732</v>
      </c>
      <c r="D497" s="193"/>
      <c r="E497" s="194">
        <v>1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305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71">
        <v>100</v>
      </c>
      <c r="B498" s="172" t="s">
        <v>733</v>
      </c>
      <c r="C498" s="188" t="s">
        <v>734</v>
      </c>
      <c r="D498" s="173" t="s">
        <v>252</v>
      </c>
      <c r="E498" s="174">
        <v>5</v>
      </c>
      <c r="F498" s="175"/>
      <c r="G498" s="176">
        <f>ROUND(E498*F498,2)</f>
        <v>0</v>
      </c>
      <c r="H498" s="175"/>
      <c r="I498" s="176">
        <f>ROUND(E498*H498,2)</f>
        <v>0</v>
      </c>
      <c r="J498" s="175"/>
      <c r="K498" s="176">
        <f>ROUND(E498*J498,2)</f>
        <v>0</v>
      </c>
      <c r="L498" s="176">
        <v>21</v>
      </c>
      <c r="M498" s="176">
        <f>G498*(1+L498/100)</f>
        <v>0</v>
      </c>
      <c r="N498" s="176">
        <v>1.1199999999999999E-3</v>
      </c>
      <c r="O498" s="176">
        <f>ROUND(E498*N498,2)</f>
        <v>0.01</v>
      </c>
      <c r="P498" s="176">
        <v>0</v>
      </c>
      <c r="Q498" s="176">
        <f>ROUND(E498*P498,2)</f>
        <v>0</v>
      </c>
      <c r="R498" s="176" t="s">
        <v>723</v>
      </c>
      <c r="S498" s="176" t="s">
        <v>239</v>
      </c>
      <c r="T498" s="177" t="s">
        <v>300</v>
      </c>
      <c r="U498" s="160">
        <v>13.92</v>
      </c>
      <c r="V498" s="160">
        <f>ROUND(E498*U498,2)</f>
        <v>69.599999999999994</v>
      </c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636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58"/>
      <c r="B499" s="159"/>
      <c r="C499" s="265" t="s">
        <v>731</v>
      </c>
      <c r="D499" s="266"/>
      <c r="E499" s="266"/>
      <c r="F499" s="266"/>
      <c r="G499" s="266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 x14ac:dyDescent="0.2">
      <c r="A500" s="158"/>
      <c r="B500" s="159"/>
      <c r="C500" s="201" t="s">
        <v>735</v>
      </c>
      <c r="D500" s="193"/>
      <c r="E500" s="194">
        <v>5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305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 x14ac:dyDescent="0.2">
      <c r="A501" s="179">
        <v>101</v>
      </c>
      <c r="B501" s="180" t="s">
        <v>179</v>
      </c>
      <c r="C501" s="189" t="s">
        <v>736</v>
      </c>
      <c r="D501" s="181" t="s">
        <v>252</v>
      </c>
      <c r="E501" s="182">
        <v>6</v>
      </c>
      <c r="F501" s="183"/>
      <c r="G501" s="184">
        <f>ROUND(E501*F501,2)</f>
        <v>0</v>
      </c>
      <c r="H501" s="183"/>
      <c r="I501" s="184">
        <f>ROUND(E501*H501,2)</f>
        <v>0</v>
      </c>
      <c r="J501" s="183"/>
      <c r="K501" s="184">
        <f>ROUND(E501*J501,2)</f>
        <v>0</v>
      </c>
      <c r="L501" s="184">
        <v>21</v>
      </c>
      <c r="M501" s="184">
        <f>G501*(1+L501/100)</f>
        <v>0</v>
      </c>
      <c r="N501" s="184">
        <v>0</v>
      </c>
      <c r="O501" s="184">
        <f>ROUND(E501*N501,2)</f>
        <v>0</v>
      </c>
      <c r="P501" s="184">
        <v>0.1</v>
      </c>
      <c r="Q501" s="184">
        <f>ROUND(E501*P501,2)</f>
        <v>0.6</v>
      </c>
      <c r="R501" s="184"/>
      <c r="S501" s="184" t="s">
        <v>253</v>
      </c>
      <c r="T501" s="185" t="s">
        <v>240</v>
      </c>
      <c r="U501" s="160">
        <v>0</v>
      </c>
      <c r="V501" s="160">
        <f>ROUND(E501*U501,2)</f>
        <v>0</v>
      </c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301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71">
        <v>102</v>
      </c>
      <c r="B502" s="172" t="s">
        <v>737</v>
      </c>
      <c r="C502" s="188" t="s">
        <v>738</v>
      </c>
      <c r="D502" s="173" t="s">
        <v>252</v>
      </c>
      <c r="E502" s="174">
        <v>1</v>
      </c>
      <c r="F502" s="175"/>
      <c r="G502" s="176">
        <f>ROUND(E502*F502,2)</f>
        <v>0</v>
      </c>
      <c r="H502" s="175"/>
      <c r="I502" s="176">
        <f>ROUND(E502*H502,2)</f>
        <v>0</v>
      </c>
      <c r="J502" s="175"/>
      <c r="K502" s="176">
        <f>ROUND(E502*J502,2)</f>
        <v>0</v>
      </c>
      <c r="L502" s="176">
        <v>21</v>
      </c>
      <c r="M502" s="176">
        <f>G502*(1+L502/100)</f>
        <v>0</v>
      </c>
      <c r="N502" s="176">
        <v>0.26700000000000002</v>
      </c>
      <c r="O502" s="176">
        <f>ROUND(E502*N502,2)</f>
        <v>0.27</v>
      </c>
      <c r="P502" s="176">
        <v>0</v>
      </c>
      <c r="Q502" s="176">
        <f>ROUND(E502*P502,2)</f>
        <v>0</v>
      </c>
      <c r="R502" s="176"/>
      <c r="S502" s="176" t="s">
        <v>253</v>
      </c>
      <c r="T502" s="177" t="s">
        <v>240</v>
      </c>
      <c r="U502" s="160">
        <v>0</v>
      </c>
      <c r="V502" s="160">
        <f>ROUND(E502*U502,2)</f>
        <v>0</v>
      </c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654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58"/>
      <c r="B503" s="159"/>
      <c r="C503" s="201" t="s">
        <v>732</v>
      </c>
      <c r="D503" s="193"/>
      <c r="E503" s="194">
        <v>1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305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">
      <c r="A504" s="171">
        <v>103</v>
      </c>
      <c r="B504" s="172" t="s">
        <v>739</v>
      </c>
      <c r="C504" s="188" t="s">
        <v>740</v>
      </c>
      <c r="D504" s="173" t="s">
        <v>252</v>
      </c>
      <c r="E504" s="174">
        <v>5</v>
      </c>
      <c r="F504" s="175"/>
      <c r="G504" s="176">
        <f>ROUND(E504*F504,2)</f>
        <v>0</v>
      </c>
      <c r="H504" s="175"/>
      <c r="I504" s="176">
        <f>ROUND(E504*H504,2)</f>
        <v>0</v>
      </c>
      <c r="J504" s="175"/>
      <c r="K504" s="176">
        <f>ROUND(E504*J504,2)</f>
        <v>0</v>
      </c>
      <c r="L504" s="176">
        <v>21</v>
      </c>
      <c r="M504" s="176">
        <f>G504*(1+L504/100)</f>
        <v>0</v>
      </c>
      <c r="N504" s="176">
        <v>0.26700000000000002</v>
      </c>
      <c r="O504" s="176">
        <f>ROUND(E504*N504,2)</f>
        <v>1.34</v>
      </c>
      <c r="P504" s="176">
        <v>0</v>
      </c>
      <c r="Q504" s="176">
        <f>ROUND(E504*P504,2)</f>
        <v>0</v>
      </c>
      <c r="R504" s="176"/>
      <c r="S504" s="176" t="s">
        <v>253</v>
      </c>
      <c r="T504" s="177" t="s">
        <v>240</v>
      </c>
      <c r="U504" s="160">
        <v>0</v>
      </c>
      <c r="V504" s="160">
        <f>ROUND(E504*U504,2)</f>
        <v>0</v>
      </c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654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201" t="s">
        <v>735</v>
      </c>
      <c r="D505" s="193"/>
      <c r="E505" s="194">
        <v>5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305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 x14ac:dyDescent="0.2">
      <c r="A506" s="171">
        <v>104</v>
      </c>
      <c r="B506" s="172" t="s">
        <v>741</v>
      </c>
      <c r="C506" s="188" t="s">
        <v>742</v>
      </c>
      <c r="D506" s="173" t="s">
        <v>314</v>
      </c>
      <c r="E506" s="174">
        <v>1.67598</v>
      </c>
      <c r="F506" s="175"/>
      <c r="G506" s="176">
        <f>ROUND(E506*F506,2)</f>
        <v>0</v>
      </c>
      <c r="H506" s="175"/>
      <c r="I506" s="176">
        <f>ROUND(E506*H506,2)</f>
        <v>0</v>
      </c>
      <c r="J506" s="175"/>
      <c r="K506" s="176">
        <f>ROUND(E506*J506,2)</f>
        <v>0</v>
      </c>
      <c r="L506" s="176">
        <v>21</v>
      </c>
      <c r="M506" s="176">
        <f>G506*(1+L506/100)</f>
        <v>0</v>
      </c>
      <c r="N506" s="176">
        <v>0</v>
      </c>
      <c r="O506" s="176">
        <f>ROUND(E506*N506,2)</f>
        <v>0</v>
      </c>
      <c r="P506" s="176">
        <v>0</v>
      </c>
      <c r="Q506" s="176">
        <f>ROUND(E506*P506,2)</f>
        <v>0</v>
      </c>
      <c r="R506" s="176" t="s">
        <v>723</v>
      </c>
      <c r="S506" s="176" t="s">
        <v>239</v>
      </c>
      <c r="T506" s="177" t="s">
        <v>300</v>
      </c>
      <c r="U506" s="160">
        <v>3.327</v>
      </c>
      <c r="V506" s="160">
        <f>ROUND(E506*U506,2)</f>
        <v>5.58</v>
      </c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631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58"/>
      <c r="B507" s="159"/>
      <c r="C507" s="265" t="s">
        <v>713</v>
      </c>
      <c r="D507" s="266"/>
      <c r="E507" s="266"/>
      <c r="F507" s="266"/>
      <c r="G507" s="266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 x14ac:dyDescent="0.2">
      <c r="A508" s="179">
        <v>105</v>
      </c>
      <c r="B508" s="180" t="s">
        <v>714</v>
      </c>
      <c r="C508" s="189" t="s">
        <v>715</v>
      </c>
      <c r="D508" s="181" t="s">
        <v>716</v>
      </c>
      <c r="E508" s="182">
        <v>5.2322600000000001</v>
      </c>
      <c r="F508" s="183"/>
      <c r="G508" s="184">
        <f>ROUND(E508*F508,2)</f>
        <v>0</v>
      </c>
      <c r="H508" s="183"/>
      <c r="I508" s="184">
        <f>ROUND(E508*H508,2)</f>
        <v>0</v>
      </c>
      <c r="J508" s="183"/>
      <c r="K508" s="184">
        <f>ROUND(E508*J508,2)</f>
        <v>0</v>
      </c>
      <c r="L508" s="184">
        <v>21</v>
      </c>
      <c r="M508" s="184">
        <f>G508*(1+L508/100)</f>
        <v>0</v>
      </c>
      <c r="N508" s="184">
        <v>1</v>
      </c>
      <c r="O508" s="184">
        <f>ROUND(E508*N508,2)</f>
        <v>5.23</v>
      </c>
      <c r="P508" s="184">
        <v>0</v>
      </c>
      <c r="Q508" s="184">
        <f>ROUND(E508*P508,2)</f>
        <v>0</v>
      </c>
      <c r="R508" s="184"/>
      <c r="S508" s="184" t="s">
        <v>253</v>
      </c>
      <c r="T508" s="185" t="s">
        <v>254</v>
      </c>
      <c r="U508" s="160">
        <v>0</v>
      </c>
      <c r="V508" s="160">
        <f>ROUND(E508*U508,2)</f>
        <v>0</v>
      </c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621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">
      <c r="A509" s="171">
        <v>106</v>
      </c>
      <c r="B509" s="172" t="s">
        <v>619</v>
      </c>
      <c r="C509" s="188" t="s">
        <v>620</v>
      </c>
      <c r="D509" s="173" t="s">
        <v>314</v>
      </c>
      <c r="E509" s="174">
        <v>5.2322600000000001</v>
      </c>
      <c r="F509" s="175"/>
      <c r="G509" s="176">
        <f>ROUND(E509*F509,2)</f>
        <v>0</v>
      </c>
      <c r="H509" s="175"/>
      <c r="I509" s="176">
        <f>ROUND(E509*H509,2)</f>
        <v>0</v>
      </c>
      <c r="J509" s="175"/>
      <c r="K509" s="176">
        <f>ROUND(E509*J509,2)</f>
        <v>0</v>
      </c>
      <c r="L509" s="176">
        <v>21</v>
      </c>
      <c r="M509" s="176">
        <f>G509*(1+L509/100)</f>
        <v>0</v>
      </c>
      <c r="N509" s="176">
        <v>0</v>
      </c>
      <c r="O509" s="176">
        <f>ROUND(E509*N509,2)</f>
        <v>0</v>
      </c>
      <c r="P509" s="176">
        <v>0</v>
      </c>
      <c r="Q509" s="176">
        <f>ROUND(E509*P509,2)</f>
        <v>0</v>
      </c>
      <c r="R509" s="176" t="s">
        <v>515</v>
      </c>
      <c r="S509" s="176" t="s">
        <v>239</v>
      </c>
      <c r="T509" s="177" t="s">
        <v>300</v>
      </c>
      <c r="U509" s="160">
        <v>0.49</v>
      </c>
      <c r="V509" s="160">
        <f>ROUND(E509*U509,2)</f>
        <v>2.56</v>
      </c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621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 x14ac:dyDescent="0.2">
      <c r="A510" s="158"/>
      <c r="B510" s="159"/>
      <c r="C510" s="254" t="s">
        <v>622</v>
      </c>
      <c r="D510" s="255"/>
      <c r="E510" s="255"/>
      <c r="F510" s="255"/>
      <c r="G510" s="255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243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">
      <c r="A511" s="179">
        <v>107</v>
      </c>
      <c r="B511" s="180" t="s">
        <v>623</v>
      </c>
      <c r="C511" s="189" t="s">
        <v>624</v>
      </c>
      <c r="D511" s="181" t="s">
        <v>314</v>
      </c>
      <c r="E511" s="182">
        <v>104.6452</v>
      </c>
      <c r="F511" s="183"/>
      <c r="G511" s="184">
        <f>ROUND(E511*F511,2)</f>
        <v>0</v>
      </c>
      <c r="H511" s="183"/>
      <c r="I511" s="184">
        <f>ROUND(E511*H511,2)</f>
        <v>0</v>
      </c>
      <c r="J511" s="183"/>
      <c r="K511" s="184">
        <f>ROUND(E511*J511,2)</f>
        <v>0</v>
      </c>
      <c r="L511" s="184">
        <v>21</v>
      </c>
      <c r="M511" s="184">
        <f>G511*(1+L511/100)</f>
        <v>0</v>
      </c>
      <c r="N511" s="184">
        <v>0</v>
      </c>
      <c r="O511" s="184">
        <f>ROUND(E511*N511,2)</f>
        <v>0</v>
      </c>
      <c r="P511" s="184">
        <v>0</v>
      </c>
      <c r="Q511" s="184">
        <f>ROUND(E511*P511,2)</f>
        <v>0</v>
      </c>
      <c r="R511" s="184" t="s">
        <v>515</v>
      </c>
      <c r="S511" s="184" t="s">
        <v>239</v>
      </c>
      <c r="T511" s="185" t="s">
        <v>300</v>
      </c>
      <c r="U511" s="160">
        <v>0</v>
      </c>
      <c r="V511" s="160">
        <f>ROUND(E511*U511,2)</f>
        <v>0</v>
      </c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621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79">
        <v>108</v>
      </c>
      <c r="B512" s="180" t="s">
        <v>627</v>
      </c>
      <c r="C512" s="189" t="s">
        <v>628</v>
      </c>
      <c r="D512" s="181" t="s">
        <v>314</v>
      </c>
      <c r="E512" s="182">
        <v>5.2322600000000001</v>
      </c>
      <c r="F512" s="183"/>
      <c r="G512" s="184">
        <f>ROUND(E512*F512,2)</f>
        <v>0</v>
      </c>
      <c r="H512" s="183"/>
      <c r="I512" s="184">
        <f>ROUND(E512*H512,2)</f>
        <v>0</v>
      </c>
      <c r="J512" s="183"/>
      <c r="K512" s="184">
        <f>ROUND(E512*J512,2)</f>
        <v>0</v>
      </c>
      <c r="L512" s="184">
        <v>21</v>
      </c>
      <c r="M512" s="184">
        <f>G512*(1+L512/100)</f>
        <v>0</v>
      </c>
      <c r="N512" s="184">
        <v>0</v>
      </c>
      <c r="O512" s="184">
        <f>ROUND(E512*N512,2)</f>
        <v>0</v>
      </c>
      <c r="P512" s="184">
        <v>0</v>
      </c>
      <c r="Q512" s="184">
        <f>ROUND(E512*P512,2)</f>
        <v>0</v>
      </c>
      <c r="R512" s="184"/>
      <c r="S512" s="184" t="s">
        <v>239</v>
      </c>
      <c r="T512" s="185" t="s">
        <v>300</v>
      </c>
      <c r="U512" s="160">
        <v>6.0000000000000001E-3</v>
      </c>
      <c r="V512" s="160">
        <f>ROUND(E512*U512,2)</f>
        <v>0.03</v>
      </c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621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x14ac:dyDescent="0.2">
      <c r="A513" s="165" t="s">
        <v>234</v>
      </c>
      <c r="B513" s="166" t="s">
        <v>181</v>
      </c>
      <c r="C513" s="187" t="s">
        <v>182</v>
      </c>
      <c r="D513" s="167"/>
      <c r="E513" s="168"/>
      <c r="F513" s="169"/>
      <c r="G513" s="169">
        <f>SUMIF(AG514:AG529,"&lt;&gt;NOR",G514:G529)</f>
        <v>0</v>
      </c>
      <c r="H513" s="169"/>
      <c r="I513" s="169">
        <f>SUM(I514:I529)</f>
        <v>0</v>
      </c>
      <c r="J513" s="169"/>
      <c r="K513" s="169">
        <f>SUM(K514:K529)</f>
        <v>0</v>
      </c>
      <c r="L513" s="169"/>
      <c r="M513" s="169">
        <f>SUM(M514:M529)</f>
        <v>0</v>
      </c>
      <c r="N513" s="169"/>
      <c r="O513" s="169">
        <f>SUM(O514:O529)</f>
        <v>1.21</v>
      </c>
      <c r="P513" s="169"/>
      <c r="Q513" s="169">
        <f>SUM(Q514:Q529)</f>
        <v>0</v>
      </c>
      <c r="R513" s="169"/>
      <c r="S513" s="169"/>
      <c r="T513" s="170"/>
      <c r="U513" s="164"/>
      <c r="V513" s="164">
        <f>SUM(V514:V529)</f>
        <v>133.16999999999999</v>
      </c>
      <c r="W513" s="164"/>
      <c r="AG513" t="s">
        <v>235</v>
      </c>
    </row>
    <row r="514" spans="1:60" outlineLevel="1" x14ac:dyDescent="0.2">
      <c r="A514" s="171">
        <v>109</v>
      </c>
      <c r="B514" s="172" t="s">
        <v>743</v>
      </c>
      <c r="C514" s="188" t="s">
        <v>744</v>
      </c>
      <c r="D514" s="173" t="s">
        <v>342</v>
      </c>
      <c r="E514" s="174">
        <v>265.8</v>
      </c>
      <c r="F514" s="175"/>
      <c r="G514" s="176">
        <f>ROUND(E514*F514,2)</f>
        <v>0</v>
      </c>
      <c r="H514" s="175"/>
      <c r="I514" s="176">
        <f>ROUND(E514*H514,2)</f>
        <v>0</v>
      </c>
      <c r="J514" s="175"/>
      <c r="K514" s="176">
        <f>ROUND(E514*J514,2)</f>
        <v>0</v>
      </c>
      <c r="L514" s="176">
        <v>21</v>
      </c>
      <c r="M514" s="176">
        <f>G514*(1+L514/100)</f>
        <v>0</v>
      </c>
      <c r="N514" s="176">
        <v>6.0000000000000002E-5</v>
      </c>
      <c r="O514" s="176">
        <f>ROUND(E514*N514,2)</f>
        <v>0.02</v>
      </c>
      <c r="P514" s="176">
        <v>0</v>
      </c>
      <c r="Q514" s="176">
        <f>ROUND(E514*P514,2)</f>
        <v>0</v>
      </c>
      <c r="R514" s="176" t="s">
        <v>745</v>
      </c>
      <c r="S514" s="176" t="s">
        <v>239</v>
      </c>
      <c r="T514" s="177" t="s">
        <v>300</v>
      </c>
      <c r="U514" s="160">
        <v>0.46800000000000003</v>
      </c>
      <c r="V514" s="160">
        <f>ROUND(E514*U514,2)</f>
        <v>124.39</v>
      </c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636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58"/>
      <c r="B515" s="159"/>
      <c r="C515" s="201" t="s">
        <v>746</v>
      </c>
      <c r="D515" s="193"/>
      <c r="E515" s="194">
        <v>184.8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305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58"/>
      <c r="B516" s="159"/>
      <c r="C516" s="201" t="s">
        <v>747</v>
      </c>
      <c r="D516" s="193"/>
      <c r="E516" s="194">
        <v>71.400000000000006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305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58"/>
      <c r="B517" s="159"/>
      <c r="C517" s="201" t="s">
        <v>748</v>
      </c>
      <c r="D517" s="193"/>
      <c r="E517" s="194">
        <v>9.6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305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71">
        <v>110</v>
      </c>
      <c r="B518" s="172" t="s">
        <v>749</v>
      </c>
      <c r="C518" s="188" t="s">
        <v>750</v>
      </c>
      <c r="D518" s="173" t="s">
        <v>342</v>
      </c>
      <c r="E518" s="174">
        <v>8</v>
      </c>
      <c r="F518" s="175"/>
      <c r="G518" s="176">
        <f>ROUND(E518*F518,2)</f>
        <v>0</v>
      </c>
      <c r="H518" s="175"/>
      <c r="I518" s="176">
        <f>ROUND(E518*H518,2)</f>
        <v>0</v>
      </c>
      <c r="J518" s="175"/>
      <c r="K518" s="176">
        <f>ROUND(E518*J518,2)</f>
        <v>0</v>
      </c>
      <c r="L518" s="176">
        <v>21</v>
      </c>
      <c r="M518" s="176">
        <f>G518*(1+L518/100)</f>
        <v>0</v>
      </c>
      <c r="N518" s="176">
        <v>8.0000000000000007E-5</v>
      </c>
      <c r="O518" s="176">
        <f>ROUND(E518*N518,2)</f>
        <v>0</v>
      </c>
      <c r="P518" s="176">
        <v>0</v>
      </c>
      <c r="Q518" s="176">
        <f>ROUND(E518*P518,2)</f>
        <v>0</v>
      </c>
      <c r="R518" s="176" t="s">
        <v>745</v>
      </c>
      <c r="S518" s="176" t="s">
        <v>239</v>
      </c>
      <c r="T518" s="177" t="s">
        <v>300</v>
      </c>
      <c r="U518" s="160">
        <v>0.75700000000000001</v>
      </c>
      <c r="V518" s="160">
        <f>ROUND(E518*U518,2)</f>
        <v>6.06</v>
      </c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636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 x14ac:dyDescent="0.2">
      <c r="A519" s="158"/>
      <c r="B519" s="159"/>
      <c r="C519" s="201" t="s">
        <v>751</v>
      </c>
      <c r="D519" s="193"/>
      <c r="E519" s="194">
        <v>8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305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ht="22.5" outlineLevel="1" x14ac:dyDescent="0.2">
      <c r="A520" s="171">
        <v>111</v>
      </c>
      <c r="B520" s="172" t="s">
        <v>752</v>
      </c>
      <c r="C520" s="188" t="s">
        <v>753</v>
      </c>
      <c r="D520" s="173" t="s">
        <v>252</v>
      </c>
      <c r="E520" s="174">
        <v>3</v>
      </c>
      <c r="F520" s="175"/>
      <c r="G520" s="176">
        <f>ROUND(E520*F520,2)</f>
        <v>0</v>
      </c>
      <c r="H520" s="175"/>
      <c r="I520" s="176">
        <f>ROUND(E520*H520,2)</f>
        <v>0</v>
      </c>
      <c r="J520" s="175"/>
      <c r="K520" s="176">
        <f>ROUND(E520*J520,2)</f>
        <v>0</v>
      </c>
      <c r="L520" s="176">
        <v>21</v>
      </c>
      <c r="M520" s="176">
        <f>G520*(1+L520/100)</f>
        <v>0</v>
      </c>
      <c r="N520" s="176">
        <v>1.41E-2</v>
      </c>
      <c r="O520" s="176">
        <f>ROUND(E520*N520,2)</f>
        <v>0.04</v>
      </c>
      <c r="P520" s="176">
        <v>0</v>
      </c>
      <c r="Q520" s="176">
        <f>ROUND(E520*P520,2)</f>
        <v>0</v>
      </c>
      <c r="R520" s="176" t="s">
        <v>459</v>
      </c>
      <c r="S520" s="176" t="s">
        <v>239</v>
      </c>
      <c r="T520" s="177" t="s">
        <v>300</v>
      </c>
      <c r="U520" s="160">
        <v>0</v>
      </c>
      <c r="V520" s="160">
        <f>ROUND(E520*U520,2)</f>
        <v>0</v>
      </c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654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58"/>
      <c r="B521" s="159"/>
      <c r="C521" s="201" t="s">
        <v>754</v>
      </c>
      <c r="D521" s="193"/>
      <c r="E521" s="194">
        <v>3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305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ht="22.5" outlineLevel="1" x14ac:dyDescent="0.2">
      <c r="A522" s="171">
        <v>112</v>
      </c>
      <c r="B522" s="172" t="s">
        <v>755</v>
      </c>
      <c r="C522" s="188" t="s">
        <v>756</v>
      </c>
      <c r="D522" s="173" t="s">
        <v>252</v>
      </c>
      <c r="E522" s="174">
        <v>17</v>
      </c>
      <c r="F522" s="175"/>
      <c r="G522" s="176">
        <f>ROUND(E522*F522,2)</f>
        <v>0</v>
      </c>
      <c r="H522" s="175"/>
      <c r="I522" s="176">
        <f>ROUND(E522*H522,2)</f>
        <v>0</v>
      </c>
      <c r="J522" s="175"/>
      <c r="K522" s="176">
        <f>ROUND(E522*J522,2)</f>
        <v>0</v>
      </c>
      <c r="L522" s="176">
        <v>21</v>
      </c>
      <c r="M522" s="176">
        <f>G522*(1+L522/100)</f>
        <v>0</v>
      </c>
      <c r="N522" s="176">
        <v>1.7999999999999999E-2</v>
      </c>
      <c r="O522" s="176">
        <f>ROUND(E522*N522,2)</f>
        <v>0.31</v>
      </c>
      <c r="P522" s="176">
        <v>0</v>
      </c>
      <c r="Q522" s="176">
        <f>ROUND(E522*P522,2)</f>
        <v>0</v>
      </c>
      <c r="R522" s="176" t="s">
        <v>459</v>
      </c>
      <c r="S522" s="176" t="s">
        <v>239</v>
      </c>
      <c r="T522" s="177" t="s">
        <v>300</v>
      </c>
      <c r="U522" s="160">
        <v>0</v>
      </c>
      <c r="V522" s="160">
        <f>ROUND(E522*U522,2)</f>
        <v>0</v>
      </c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654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 x14ac:dyDescent="0.2">
      <c r="A523" s="158"/>
      <c r="B523" s="159"/>
      <c r="C523" s="201" t="s">
        <v>757</v>
      </c>
      <c r="D523" s="193"/>
      <c r="E523" s="194">
        <v>17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305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ht="22.5" outlineLevel="1" x14ac:dyDescent="0.2">
      <c r="A524" s="171">
        <v>113</v>
      </c>
      <c r="B524" s="172" t="s">
        <v>758</v>
      </c>
      <c r="C524" s="188" t="s">
        <v>759</v>
      </c>
      <c r="D524" s="173" t="s">
        <v>252</v>
      </c>
      <c r="E524" s="174">
        <v>44</v>
      </c>
      <c r="F524" s="175"/>
      <c r="G524" s="176">
        <f>ROUND(E524*F524,2)</f>
        <v>0</v>
      </c>
      <c r="H524" s="175"/>
      <c r="I524" s="176">
        <f>ROUND(E524*H524,2)</f>
        <v>0</v>
      </c>
      <c r="J524" s="175"/>
      <c r="K524" s="176">
        <f>ROUND(E524*J524,2)</f>
        <v>0</v>
      </c>
      <c r="L524" s="176">
        <v>21</v>
      </c>
      <c r="M524" s="176">
        <f>G524*(1+L524/100)</f>
        <v>0</v>
      </c>
      <c r="N524" s="176">
        <v>1.8100000000000002E-2</v>
      </c>
      <c r="O524" s="176">
        <f>ROUND(E524*N524,2)</f>
        <v>0.8</v>
      </c>
      <c r="P524" s="176">
        <v>0</v>
      </c>
      <c r="Q524" s="176">
        <f>ROUND(E524*P524,2)</f>
        <v>0</v>
      </c>
      <c r="R524" s="176" t="s">
        <v>459</v>
      </c>
      <c r="S524" s="176" t="s">
        <v>239</v>
      </c>
      <c r="T524" s="177" t="s">
        <v>300</v>
      </c>
      <c r="U524" s="160">
        <v>0</v>
      </c>
      <c r="V524" s="160">
        <f>ROUND(E524*U524,2)</f>
        <v>0</v>
      </c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654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58"/>
      <c r="B525" s="159"/>
      <c r="C525" s="201" t="s">
        <v>760</v>
      </c>
      <c r="D525" s="193"/>
      <c r="E525" s="194">
        <v>44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305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71">
        <v>114</v>
      </c>
      <c r="B526" s="172" t="s">
        <v>761</v>
      </c>
      <c r="C526" s="188" t="s">
        <v>762</v>
      </c>
      <c r="D526" s="173" t="s">
        <v>252</v>
      </c>
      <c r="E526" s="174">
        <v>1</v>
      </c>
      <c r="F526" s="175"/>
      <c r="G526" s="176">
        <f>ROUND(E526*F526,2)</f>
        <v>0</v>
      </c>
      <c r="H526" s="175"/>
      <c r="I526" s="176">
        <f>ROUND(E526*H526,2)</f>
        <v>0</v>
      </c>
      <c r="J526" s="175"/>
      <c r="K526" s="176">
        <f>ROUND(E526*J526,2)</f>
        <v>0</v>
      </c>
      <c r="L526" s="176">
        <v>21</v>
      </c>
      <c r="M526" s="176">
        <f>G526*(1+L526/100)</f>
        <v>0</v>
      </c>
      <c r="N526" s="176">
        <v>4.3999999999999997E-2</v>
      </c>
      <c r="O526" s="176">
        <f>ROUND(E526*N526,2)</f>
        <v>0.04</v>
      </c>
      <c r="P526" s="176">
        <v>0</v>
      </c>
      <c r="Q526" s="176">
        <f>ROUND(E526*P526,2)</f>
        <v>0</v>
      </c>
      <c r="R526" s="176" t="s">
        <v>459</v>
      </c>
      <c r="S526" s="176" t="s">
        <v>239</v>
      </c>
      <c r="T526" s="177" t="s">
        <v>300</v>
      </c>
      <c r="U526" s="160">
        <v>0</v>
      </c>
      <c r="V526" s="160">
        <f>ROUND(E526*U526,2)</f>
        <v>0</v>
      </c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654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58"/>
      <c r="B527" s="159"/>
      <c r="C527" s="201" t="s">
        <v>763</v>
      </c>
      <c r="D527" s="193"/>
      <c r="E527" s="194">
        <v>1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305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71">
        <v>115</v>
      </c>
      <c r="B528" s="172" t="s">
        <v>764</v>
      </c>
      <c r="C528" s="188" t="s">
        <v>765</v>
      </c>
      <c r="D528" s="173" t="s">
        <v>314</v>
      </c>
      <c r="E528" s="174">
        <v>1.20529</v>
      </c>
      <c r="F528" s="175"/>
      <c r="G528" s="176">
        <f>ROUND(E528*F528,2)</f>
        <v>0</v>
      </c>
      <c r="H528" s="175"/>
      <c r="I528" s="176">
        <f>ROUND(E528*H528,2)</f>
        <v>0</v>
      </c>
      <c r="J528" s="175"/>
      <c r="K528" s="176">
        <f>ROUND(E528*J528,2)</f>
        <v>0</v>
      </c>
      <c r="L528" s="176">
        <v>21</v>
      </c>
      <c r="M528" s="176">
        <f>G528*(1+L528/100)</f>
        <v>0</v>
      </c>
      <c r="N528" s="176">
        <v>0</v>
      </c>
      <c r="O528" s="176">
        <f>ROUND(E528*N528,2)</f>
        <v>0</v>
      </c>
      <c r="P528" s="176">
        <v>0</v>
      </c>
      <c r="Q528" s="176">
        <f>ROUND(E528*P528,2)</f>
        <v>0</v>
      </c>
      <c r="R528" s="176" t="s">
        <v>745</v>
      </c>
      <c r="S528" s="176" t="s">
        <v>239</v>
      </c>
      <c r="T528" s="177" t="s">
        <v>300</v>
      </c>
      <c r="U528" s="160">
        <v>2.2549999999999999</v>
      </c>
      <c r="V528" s="160">
        <f>ROUND(E528*U528,2)</f>
        <v>2.72</v>
      </c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631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 x14ac:dyDescent="0.2">
      <c r="A529" s="158"/>
      <c r="B529" s="159"/>
      <c r="C529" s="265" t="s">
        <v>713</v>
      </c>
      <c r="D529" s="266"/>
      <c r="E529" s="266"/>
      <c r="F529" s="266"/>
      <c r="G529" s="266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x14ac:dyDescent="0.2">
      <c r="A530" s="165" t="s">
        <v>234</v>
      </c>
      <c r="B530" s="166" t="s">
        <v>193</v>
      </c>
      <c r="C530" s="187" t="s">
        <v>194</v>
      </c>
      <c r="D530" s="167"/>
      <c r="E530" s="168"/>
      <c r="F530" s="169"/>
      <c r="G530" s="169">
        <f>SUMIF(AG531:AG569,"&lt;&gt;NOR",G531:G569)</f>
        <v>0</v>
      </c>
      <c r="H530" s="169"/>
      <c r="I530" s="169">
        <f>SUM(I531:I569)</f>
        <v>0</v>
      </c>
      <c r="J530" s="169"/>
      <c r="K530" s="169">
        <f>SUM(K531:K569)</f>
        <v>0</v>
      </c>
      <c r="L530" s="169"/>
      <c r="M530" s="169">
        <f>SUM(M531:M569)</f>
        <v>0</v>
      </c>
      <c r="N530" s="169"/>
      <c r="O530" s="169">
        <f>SUM(O531:O569)</f>
        <v>0.52</v>
      </c>
      <c r="P530" s="169"/>
      <c r="Q530" s="169">
        <f>SUM(Q531:Q569)</f>
        <v>0</v>
      </c>
      <c r="R530" s="169"/>
      <c r="S530" s="169"/>
      <c r="T530" s="170"/>
      <c r="U530" s="164"/>
      <c r="V530" s="164">
        <f>SUM(V531:V569)</f>
        <v>507.66</v>
      </c>
      <c r="W530" s="164"/>
      <c r="AG530" t="s">
        <v>235</v>
      </c>
    </row>
    <row r="531" spans="1:60" outlineLevel="1" x14ac:dyDescent="0.2">
      <c r="A531" s="171">
        <v>116</v>
      </c>
      <c r="B531" s="172" t="s">
        <v>374</v>
      </c>
      <c r="C531" s="188" t="s">
        <v>375</v>
      </c>
      <c r="D531" s="173" t="s">
        <v>327</v>
      </c>
      <c r="E531" s="174">
        <v>1832.2550000000001</v>
      </c>
      <c r="F531" s="175"/>
      <c r="G531" s="176">
        <f>ROUND(E531*F531,2)</f>
        <v>0</v>
      </c>
      <c r="H531" s="175"/>
      <c r="I531" s="176">
        <f>ROUND(E531*H531,2)</f>
        <v>0</v>
      </c>
      <c r="J531" s="175"/>
      <c r="K531" s="176">
        <f>ROUND(E531*J531,2)</f>
        <v>0</v>
      </c>
      <c r="L531" s="176">
        <v>21</v>
      </c>
      <c r="M531" s="176">
        <f>G531*(1+L531/100)</f>
        <v>0</v>
      </c>
      <c r="N531" s="176">
        <v>2.0000000000000002E-5</v>
      </c>
      <c r="O531" s="176">
        <f>ROUND(E531*N531,2)</f>
        <v>0.04</v>
      </c>
      <c r="P531" s="176">
        <v>0</v>
      </c>
      <c r="Q531" s="176">
        <f>ROUND(E531*P531,2)</f>
        <v>0</v>
      </c>
      <c r="R531" s="176" t="s">
        <v>318</v>
      </c>
      <c r="S531" s="176" t="s">
        <v>239</v>
      </c>
      <c r="T531" s="177" t="s">
        <v>300</v>
      </c>
      <c r="U531" s="160">
        <v>0.11</v>
      </c>
      <c r="V531" s="160">
        <f>ROUND(E531*U531,2)</f>
        <v>201.55</v>
      </c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301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58"/>
      <c r="B532" s="159"/>
      <c r="C532" s="202" t="s">
        <v>319</v>
      </c>
      <c r="D532" s="195"/>
      <c r="E532" s="196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305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 x14ac:dyDescent="0.2">
      <c r="A533" s="158"/>
      <c r="B533" s="159"/>
      <c r="C533" s="203" t="s">
        <v>766</v>
      </c>
      <c r="D533" s="195"/>
      <c r="E533" s="196">
        <v>121.9</v>
      </c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305</v>
      </c>
      <c r="AH533" s="151">
        <v>2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58"/>
      <c r="B534" s="159"/>
      <c r="C534" s="203" t="s">
        <v>767</v>
      </c>
      <c r="D534" s="195"/>
      <c r="E534" s="196">
        <v>122.6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305</v>
      </c>
      <c r="AH534" s="151">
        <v>2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58"/>
      <c r="B535" s="159"/>
      <c r="C535" s="203" t="s">
        <v>768</v>
      </c>
      <c r="D535" s="195"/>
      <c r="E535" s="196">
        <v>59.3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305</v>
      </c>
      <c r="AH535" s="151">
        <v>2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 x14ac:dyDescent="0.2">
      <c r="A536" s="158"/>
      <c r="B536" s="159"/>
      <c r="C536" s="203" t="s">
        <v>769</v>
      </c>
      <c r="D536" s="195"/>
      <c r="E536" s="196">
        <v>59.3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305</v>
      </c>
      <c r="AH536" s="151">
        <v>2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58"/>
      <c r="B537" s="159"/>
      <c r="C537" s="203" t="s">
        <v>770</v>
      </c>
      <c r="D537" s="195"/>
      <c r="E537" s="196">
        <v>59.1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305</v>
      </c>
      <c r="AH537" s="151">
        <v>2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 x14ac:dyDescent="0.2">
      <c r="A538" s="158"/>
      <c r="B538" s="159"/>
      <c r="C538" s="203" t="s">
        <v>771</v>
      </c>
      <c r="D538" s="195"/>
      <c r="E538" s="196">
        <v>444.4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305</v>
      </c>
      <c r="AH538" s="151">
        <v>2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58"/>
      <c r="B539" s="159"/>
      <c r="C539" s="204" t="s">
        <v>322</v>
      </c>
      <c r="D539" s="197"/>
      <c r="E539" s="198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305</v>
      </c>
      <c r="AH539" s="151">
        <v>3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">
      <c r="A540" s="158"/>
      <c r="B540" s="159"/>
      <c r="C540" s="202" t="s">
        <v>323</v>
      </c>
      <c r="D540" s="195"/>
      <c r="E540" s="196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 x14ac:dyDescent="0.2">
      <c r="A541" s="158"/>
      <c r="B541" s="159"/>
      <c r="C541" s="201" t="s">
        <v>772</v>
      </c>
      <c r="D541" s="193"/>
      <c r="E541" s="194">
        <v>1401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305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 x14ac:dyDescent="0.2">
      <c r="A542" s="158"/>
      <c r="B542" s="159"/>
      <c r="C542" s="201" t="s">
        <v>362</v>
      </c>
      <c r="D542" s="193"/>
      <c r="E542" s="194">
        <v>196.48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305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">
      <c r="A543" s="158"/>
      <c r="B543" s="159"/>
      <c r="C543" s="201" t="s">
        <v>363</v>
      </c>
      <c r="D543" s="193"/>
      <c r="E543" s="194">
        <v>254.45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305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 x14ac:dyDescent="0.2">
      <c r="A544" s="158"/>
      <c r="B544" s="159"/>
      <c r="C544" s="201" t="s">
        <v>364</v>
      </c>
      <c r="D544" s="193"/>
      <c r="E544" s="194">
        <v>48.13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305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">
      <c r="A545" s="158"/>
      <c r="B545" s="159"/>
      <c r="C545" s="201" t="s">
        <v>365</v>
      </c>
      <c r="D545" s="193"/>
      <c r="E545" s="194">
        <v>-47.52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305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 x14ac:dyDescent="0.2">
      <c r="A546" s="158"/>
      <c r="B546" s="159"/>
      <c r="C546" s="201" t="s">
        <v>366</v>
      </c>
      <c r="D546" s="193"/>
      <c r="E546" s="194">
        <v>-18.36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305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">
      <c r="A547" s="158"/>
      <c r="B547" s="159"/>
      <c r="C547" s="201" t="s">
        <v>367</v>
      </c>
      <c r="D547" s="193"/>
      <c r="E547" s="194">
        <v>-1.92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305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71">
        <v>117</v>
      </c>
      <c r="B548" s="172" t="s">
        <v>773</v>
      </c>
      <c r="C548" s="188" t="s">
        <v>774</v>
      </c>
      <c r="D548" s="173" t="s">
        <v>327</v>
      </c>
      <c r="E548" s="174">
        <v>2277.7804000000001</v>
      </c>
      <c r="F548" s="175"/>
      <c r="G548" s="176">
        <f>ROUND(E548*F548,2)</f>
        <v>0</v>
      </c>
      <c r="H548" s="175"/>
      <c r="I548" s="176">
        <f>ROUND(E548*H548,2)</f>
        <v>0</v>
      </c>
      <c r="J548" s="175"/>
      <c r="K548" s="176">
        <f>ROUND(E548*J548,2)</f>
        <v>0</v>
      </c>
      <c r="L548" s="176">
        <v>21</v>
      </c>
      <c r="M548" s="176">
        <f>G548*(1+L548/100)</f>
        <v>0</v>
      </c>
      <c r="N548" s="176">
        <v>6.9999999999999994E-5</v>
      </c>
      <c r="O548" s="176">
        <f>ROUND(E548*N548,2)</f>
        <v>0.16</v>
      </c>
      <c r="P548" s="176">
        <v>0</v>
      </c>
      <c r="Q548" s="176">
        <f>ROUND(E548*P548,2)</f>
        <v>0</v>
      </c>
      <c r="R548" s="176" t="s">
        <v>775</v>
      </c>
      <c r="S548" s="176" t="s">
        <v>239</v>
      </c>
      <c r="T548" s="177" t="s">
        <v>300</v>
      </c>
      <c r="U548" s="160">
        <v>3.2480000000000002E-2</v>
      </c>
      <c r="V548" s="160">
        <f>ROUND(E548*U548,2)</f>
        <v>73.98</v>
      </c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636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 x14ac:dyDescent="0.2">
      <c r="A549" s="158"/>
      <c r="B549" s="159"/>
      <c r="C549" s="202" t="s">
        <v>319</v>
      </c>
      <c r="D549" s="195"/>
      <c r="E549" s="196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305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 x14ac:dyDescent="0.2">
      <c r="A550" s="158"/>
      <c r="B550" s="159"/>
      <c r="C550" s="203" t="s">
        <v>766</v>
      </c>
      <c r="D550" s="195"/>
      <c r="E550" s="196">
        <v>121.9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305</v>
      </c>
      <c r="AH550" s="151">
        <v>2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58"/>
      <c r="B551" s="159"/>
      <c r="C551" s="203" t="s">
        <v>767</v>
      </c>
      <c r="D551" s="195"/>
      <c r="E551" s="196">
        <v>122.6</v>
      </c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305</v>
      </c>
      <c r="AH551" s="151">
        <v>2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 x14ac:dyDescent="0.2">
      <c r="A552" s="158"/>
      <c r="B552" s="159"/>
      <c r="C552" s="203" t="s">
        <v>768</v>
      </c>
      <c r="D552" s="195"/>
      <c r="E552" s="196">
        <v>59.3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305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58"/>
      <c r="B553" s="159"/>
      <c r="C553" s="203" t="s">
        <v>769</v>
      </c>
      <c r="D553" s="195"/>
      <c r="E553" s="196">
        <v>59.3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305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">
      <c r="A554" s="158"/>
      <c r="B554" s="159"/>
      <c r="C554" s="203" t="s">
        <v>770</v>
      </c>
      <c r="D554" s="195"/>
      <c r="E554" s="196">
        <v>59.1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305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 x14ac:dyDescent="0.2">
      <c r="A555" s="158"/>
      <c r="B555" s="159"/>
      <c r="C555" s="203" t="s">
        <v>771</v>
      </c>
      <c r="D555" s="195"/>
      <c r="E555" s="196">
        <v>444.4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305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 x14ac:dyDescent="0.2">
      <c r="A556" s="158"/>
      <c r="B556" s="159"/>
      <c r="C556" s="204" t="s">
        <v>322</v>
      </c>
      <c r="D556" s="197"/>
      <c r="E556" s="198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305</v>
      </c>
      <c r="AH556" s="151">
        <v>3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58"/>
      <c r="B557" s="159"/>
      <c r="C557" s="202" t="s">
        <v>323</v>
      </c>
      <c r="D557" s="195"/>
      <c r="E557" s="196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305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 x14ac:dyDescent="0.2">
      <c r="A558" s="158"/>
      <c r="B558" s="159"/>
      <c r="C558" s="201" t="s">
        <v>776</v>
      </c>
      <c r="D558" s="193"/>
      <c r="E558" s="194">
        <v>1039.92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305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">
      <c r="A559" s="158"/>
      <c r="B559" s="159"/>
      <c r="C559" s="201" t="s">
        <v>777</v>
      </c>
      <c r="D559" s="193"/>
      <c r="E559" s="194">
        <v>195.66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305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58"/>
      <c r="B560" s="159"/>
      <c r="C560" s="201" t="s">
        <v>778</v>
      </c>
      <c r="D560" s="193"/>
      <c r="E560" s="194">
        <v>194.64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305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 x14ac:dyDescent="0.2">
      <c r="A561" s="158"/>
      <c r="B561" s="159"/>
      <c r="C561" s="201" t="s">
        <v>779</v>
      </c>
      <c r="D561" s="193"/>
      <c r="E561" s="194">
        <v>156.19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305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 x14ac:dyDescent="0.2">
      <c r="A562" s="158"/>
      <c r="B562" s="159"/>
      <c r="C562" s="201" t="s">
        <v>780</v>
      </c>
      <c r="D562" s="193"/>
      <c r="E562" s="194">
        <v>156.19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305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">
      <c r="A563" s="158"/>
      <c r="B563" s="159"/>
      <c r="C563" s="201" t="s">
        <v>781</v>
      </c>
      <c r="D563" s="193"/>
      <c r="E563" s="194">
        <v>156.1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305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58"/>
      <c r="B564" s="159"/>
      <c r="C564" s="201" t="s">
        <v>782</v>
      </c>
      <c r="D564" s="193"/>
      <c r="E564" s="194">
        <v>387.5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305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 x14ac:dyDescent="0.2">
      <c r="A565" s="158"/>
      <c r="B565" s="159"/>
      <c r="C565" s="201" t="s">
        <v>783</v>
      </c>
      <c r="D565" s="193"/>
      <c r="E565" s="194">
        <v>-97.19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305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58"/>
      <c r="B566" s="159"/>
      <c r="C566" s="201" t="s">
        <v>784</v>
      </c>
      <c r="D566" s="193"/>
      <c r="E566" s="194">
        <v>36.36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305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 x14ac:dyDescent="0.2">
      <c r="A567" s="158"/>
      <c r="B567" s="159"/>
      <c r="C567" s="201" t="s">
        <v>785</v>
      </c>
      <c r="D567" s="193"/>
      <c r="E567" s="194">
        <v>28.9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305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">
      <c r="A568" s="158"/>
      <c r="B568" s="159"/>
      <c r="C568" s="201" t="s">
        <v>786</v>
      </c>
      <c r="D568" s="193"/>
      <c r="E568" s="194">
        <v>23.52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305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">
      <c r="A569" s="179">
        <v>118</v>
      </c>
      <c r="B569" s="180" t="s">
        <v>787</v>
      </c>
      <c r="C569" s="189" t="s">
        <v>788</v>
      </c>
      <c r="D569" s="181" t="s">
        <v>327</v>
      </c>
      <c r="E569" s="182">
        <v>2277.7804000000001</v>
      </c>
      <c r="F569" s="183"/>
      <c r="G569" s="184">
        <f>ROUND(E569*F569,2)</f>
        <v>0</v>
      </c>
      <c r="H569" s="183"/>
      <c r="I569" s="184">
        <f>ROUND(E569*H569,2)</f>
        <v>0</v>
      </c>
      <c r="J569" s="183"/>
      <c r="K569" s="184">
        <f>ROUND(E569*J569,2)</f>
        <v>0</v>
      </c>
      <c r="L569" s="184">
        <v>21</v>
      </c>
      <c r="M569" s="184">
        <f>G569*(1+L569/100)</f>
        <v>0</v>
      </c>
      <c r="N569" s="184">
        <v>1.3999999999999999E-4</v>
      </c>
      <c r="O569" s="184">
        <f>ROUND(E569*N569,2)</f>
        <v>0.32</v>
      </c>
      <c r="P569" s="184">
        <v>0</v>
      </c>
      <c r="Q569" s="184">
        <f>ROUND(E569*P569,2)</f>
        <v>0</v>
      </c>
      <c r="R569" s="184" t="s">
        <v>775</v>
      </c>
      <c r="S569" s="184" t="s">
        <v>239</v>
      </c>
      <c r="T569" s="185" t="s">
        <v>300</v>
      </c>
      <c r="U569" s="160">
        <v>0.10191</v>
      </c>
      <c r="V569" s="160">
        <f>ROUND(E569*U569,2)</f>
        <v>232.13</v>
      </c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636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x14ac:dyDescent="0.2">
      <c r="A570" s="165" t="s">
        <v>234</v>
      </c>
      <c r="B570" s="166" t="s">
        <v>195</v>
      </c>
      <c r="C570" s="187" t="s">
        <v>196</v>
      </c>
      <c r="D570" s="167"/>
      <c r="E570" s="168"/>
      <c r="F570" s="169"/>
      <c r="G570" s="169">
        <f>SUMIF(AG571:AG579,"&lt;&gt;NOR",G571:G579)</f>
        <v>0</v>
      </c>
      <c r="H570" s="169"/>
      <c r="I570" s="169">
        <f>SUM(I571:I579)</f>
        <v>0</v>
      </c>
      <c r="J570" s="169"/>
      <c r="K570" s="169">
        <f>SUM(K571:K579)</f>
        <v>0</v>
      </c>
      <c r="L570" s="169"/>
      <c r="M570" s="169">
        <f>SUM(M571:M579)</f>
        <v>0</v>
      </c>
      <c r="N570" s="169"/>
      <c r="O570" s="169">
        <f>SUM(O571:O579)</f>
        <v>0</v>
      </c>
      <c r="P570" s="169"/>
      <c r="Q570" s="169">
        <f>SUM(Q571:Q579)</f>
        <v>1.1399999999999999</v>
      </c>
      <c r="R570" s="169"/>
      <c r="S570" s="169"/>
      <c r="T570" s="170"/>
      <c r="U570" s="164"/>
      <c r="V570" s="164">
        <f>SUM(V571:V579)</f>
        <v>23.47</v>
      </c>
      <c r="W570" s="164"/>
      <c r="AG570" t="s">
        <v>235</v>
      </c>
    </row>
    <row r="571" spans="1:60" outlineLevel="1" x14ac:dyDescent="0.2">
      <c r="A571" s="171">
        <v>119</v>
      </c>
      <c r="B571" s="172" t="s">
        <v>789</v>
      </c>
      <c r="C571" s="188" t="s">
        <v>790</v>
      </c>
      <c r="D571" s="173" t="s">
        <v>327</v>
      </c>
      <c r="E571" s="174">
        <v>114.48</v>
      </c>
      <c r="F571" s="175"/>
      <c r="G571" s="176">
        <f>ROUND(E571*F571,2)</f>
        <v>0</v>
      </c>
      <c r="H571" s="175"/>
      <c r="I571" s="176">
        <f>ROUND(E571*H571,2)</f>
        <v>0</v>
      </c>
      <c r="J571" s="175"/>
      <c r="K571" s="176">
        <f>ROUND(E571*J571,2)</f>
        <v>0</v>
      </c>
      <c r="L571" s="176">
        <v>21</v>
      </c>
      <c r="M571" s="176">
        <f>G571*(1+L571/100)</f>
        <v>0</v>
      </c>
      <c r="N571" s="176">
        <v>0</v>
      </c>
      <c r="O571" s="176">
        <f>ROUND(E571*N571,2)</f>
        <v>0</v>
      </c>
      <c r="P571" s="176">
        <v>0.01</v>
      </c>
      <c r="Q571" s="176">
        <f>ROUND(E571*P571,2)</f>
        <v>1.1399999999999999</v>
      </c>
      <c r="R571" s="176" t="s">
        <v>791</v>
      </c>
      <c r="S571" s="176" t="s">
        <v>239</v>
      </c>
      <c r="T571" s="177" t="s">
        <v>300</v>
      </c>
      <c r="U571" s="160">
        <v>0.2</v>
      </c>
      <c r="V571" s="160">
        <f>ROUND(E571*U571,2)</f>
        <v>22.9</v>
      </c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443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">
      <c r="A572" s="158"/>
      <c r="B572" s="159"/>
      <c r="C572" s="201" t="s">
        <v>580</v>
      </c>
      <c r="D572" s="193"/>
      <c r="E572" s="194">
        <v>39.96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305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">
      <c r="A573" s="158"/>
      <c r="B573" s="159"/>
      <c r="C573" s="201" t="s">
        <v>581</v>
      </c>
      <c r="D573" s="193"/>
      <c r="E573" s="194">
        <v>37.799999999999997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305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58"/>
      <c r="B574" s="159"/>
      <c r="C574" s="201" t="s">
        <v>582</v>
      </c>
      <c r="D574" s="193"/>
      <c r="E574" s="194">
        <v>36.72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305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">
      <c r="A575" s="171">
        <v>120</v>
      </c>
      <c r="B575" s="172" t="s">
        <v>619</v>
      </c>
      <c r="C575" s="188" t="s">
        <v>620</v>
      </c>
      <c r="D575" s="173" t="s">
        <v>314</v>
      </c>
      <c r="E575" s="174">
        <v>1.1448</v>
      </c>
      <c r="F575" s="175"/>
      <c r="G575" s="176">
        <f>ROUND(E575*F575,2)</f>
        <v>0</v>
      </c>
      <c r="H575" s="175"/>
      <c r="I575" s="176">
        <f>ROUND(E575*H575,2)</f>
        <v>0</v>
      </c>
      <c r="J575" s="175"/>
      <c r="K575" s="176">
        <f>ROUND(E575*J575,2)</f>
        <v>0</v>
      </c>
      <c r="L575" s="176">
        <v>21</v>
      </c>
      <c r="M575" s="176">
        <f>G575*(1+L575/100)</f>
        <v>0</v>
      </c>
      <c r="N575" s="176">
        <v>0</v>
      </c>
      <c r="O575" s="176">
        <f>ROUND(E575*N575,2)</f>
        <v>0</v>
      </c>
      <c r="P575" s="176">
        <v>0</v>
      </c>
      <c r="Q575" s="176">
        <f>ROUND(E575*P575,2)</f>
        <v>0</v>
      </c>
      <c r="R575" s="176" t="s">
        <v>515</v>
      </c>
      <c r="S575" s="176" t="s">
        <v>239</v>
      </c>
      <c r="T575" s="177" t="s">
        <v>300</v>
      </c>
      <c r="U575" s="160">
        <v>0.49</v>
      </c>
      <c r="V575" s="160">
        <f>ROUND(E575*U575,2)</f>
        <v>0.56000000000000005</v>
      </c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621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">
      <c r="A576" s="158"/>
      <c r="B576" s="159"/>
      <c r="C576" s="254" t="s">
        <v>622</v>
      </c>
      <c r="D576" s="255"/>
      <c r="E576" s="255"/>
      <c r="F576" s="255"/>
      <c r="G576" s="255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243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79">
        <v>121</v>
      </c>
      <c r="B577" s="180" t="s">
        <v>623</v>
      </c>
      <c r="C577" s="189" t="s">
        <v>624</v>
      </c>
      <c r="D577" s="181" t="s">
        <v>314</v>
      </c>
      <c r="E577" s="182">
        <v>22.896000000000001</v>
      </c>
      <c r="F577" s="183"/>
      <c r="G577" s="184">
        <f>ROUND(E577*F577,2)</f>
        <v>0</v>
      </c>
      <c r="H577" s="183"/>
      <c r="I577" s="184">
        <f>ROUND(E577*H577,2)</f>
        <v>0</v>
      </c>
      <c r="J577" s="183"/>
      <c r="K577" s="184">
        <f>ROUND(E577*J577,2)</f>
        <v>0</v>
      </c>
      <c r="L577" s="184">
        <v>21</v>
      </c>
      <c r="M577" s="184">
        <f>G577*(1+L577/100)</f>
        <v>0</v>
      </c>
      <c r="N577" s="184">
        <v>0</v>
      </c>
      <c r="O577" s="184">
        <f>ROUND(E577*N577,2)</f>
        <v>0</v>
      </c>
      <c r="P577" s="184">
        <v>0</v>
      </c>
      <c r="Q577" s="184">
        <f>ROUND(E577*P577,2)</f>
        <v>0</v>
      </c>
      <c r="R577" s="184" t="s">
        <v>515</v>
      </c>
      <c r="S577" s="184" t="s">
        <v>239</v>
      </c>
      <c r="T577" s="185" t="s">
        <v>300</v>
      </c>
      <c r="U577" s="160">
        <v>0</v>
      </c>
      <c r="V577" s="160">
        <f>ROUND(E577*U577,2)</f>
        <v>0</v>
      </c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621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79">
        <v>122</v>
      </c>
      <c r="B578" s="180" t="s">
        <v>792</v>
      </c>
      <c r="C578" s="189" t="s">
        <v>793</v>
      </c>
      <c r="D578" s="181" t="s">
        <v>314</v>
      </c>
      <c r="E578" s="182">
        <v>1.1448</v>
      </c>
      <c r="F578" s="183"/>
      <c r="G578" s="184">
        <f>ROUND(E578*F578,2)</f>
        <v>0</v>
      </c>
      <c r="H578" s="183"/>
      <c r="I578" s="184">
        <f>ROUND(E578*H578,2)</f>
        <v>0</v>
      </c>
      <c r="J578" s="183"/>
      <c r="K578" s="184">
        <f>ROUND(E578*J578,2)</f>
        <v>0</v>
      </c>
      <c r="L578" s="184">
        <v>21</v>
      </c>
      <c r="M578" s="184">
        <f>G578*(1+L578/100)</f>
        <v>0</v>
      </c>
      <c r="N578" s="184">
        <v>0</v>
      </c>
      <c r="O578" s="184">
        <f>ROUND(E578*N578,2)</f>
        <v>0</v>
      </c>
      <c r="P578" s="184">
        <v>0</v>
      </c>
      <c r="Q578" s="184">
        <f>ROUND(E578*P578,2)</f>
        <v>0</v>
      </c>
      <c r="R578" s="184" t="s">
        <v>515</v>
      </c>
      <c r="S578" s="184" t="s">
        <v>239</v>
      </c>
      <c r="T578" s="185" t="s">
        <v>300</v>
      </c>
      <c r="U578" s="160">
        <v>0</v>
      </c>
      <c r="V578" s="160">
        <f>ROUND(E578*U578,2)</f>
        <v>0</v>
      </c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621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71">
        <v>123</v>
      </c>
      <c r="B579" s="172" t="s">
        <v>627</v>
      </c>
      <c r="C579" s="188" t="s">
        <v>628</v>
      </c>
      <c r="D579" s="173" t="s">
        <v>314</v>
      </c>
      <c r="E579" s="174">
        <v>1.1448</v>
      </c>
      <c r="F579" s="175"/>
      <c r="G579" s="176">
        <f>ROUND(E579*F579,2)</f>
        <v>0</v>
      </c>
      <c r="H579" s="175"/>
      <c r="I579" s="176">
        <f>ROUND(E579*H579,2)</f>
        <v>0</v>
      </c>
      <c r="J579" s="175"/>
      <c r="K579" s="176">
        <f>ROUND(E579*J579,2)</f>
        <v>0</v>
      </c>
      <c r="L579" s="176">
        <v>21</v>
      </c>
      <c r="M579" s="176">
        <f>G579*(1+L579/100)</f>
        <v>0</v>
      </c>
      <c r="N579" s="176">
        <v>0</v>
      </c>
      <c r="O579" s="176">
        <f>ROUND(E579*N579,2)</f>
        <v>0</v>
      </c>
      <c r="P579" s="176">
        <v>0</v>
      </c>
      <c r="Q579" s="176">
        <f>ROUND(E579*P579,2)</f>
        <v>0</v>
      </c>
      <c r="R579" s="176"/>
      <c r="S579" s="176" t="s">
        <v>239</v>
      </c>
      <c r="T579" s="177" t="s">
        <v>300</v>
      </c>
      <c r="U579" s="160">
        <v>6.0000000000000001E-3</v>
      </c>
      <c r="V579" s="160">
        <f>ROUND(E579*U579,2)</f>
        <v>0.01</v>
      </c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621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x14ac:dyDescent="0.2">
      <c r="A580" s="5"/>
      <c r="B580" s="6"/>
      <c r="C580" s="190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AE580">
        <v>15</v>
      </c>
      <c r="AF580">
        <v>21</v>
      </c>
    </row>
    <row r="581" spans="1:60" x14ac:dyDescent="0.2">
      <c r="A581" s="154"/>
      <c r="B581" s="155" t="s">
        <v>29</v>
      </c>
      <c r="C581" s="191"/>
      <c r="D581" s="156"/>
      <c r="E581" s="157"/>
      <c r="F581" s="157"/>
      <c r="G581" s="186">
        <f>G8+G18+G26+G45+G72+G182+G246+G266+G287+G402+G405+G445+G450+G489+G513+G530+G570</f>
        <v>0</v>
      </c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AE581">
        <f>SUMIF(L7:L579,AE580,G7:G579)</f>
        <v>0</v>
      </c>
      <c r="AF581">
        <f>SUMIF(L7:L579,AF580,G7:G579)</f>
        <v>0</v>
      </c>
      <c r="AG581" t="s">
        <v>292</v>
      </c>
    </row>
    <row r="582" spans="1:60" x14ac:dyDescent="0.2">
      <c r="C582" s="192"/>
      <c r="D582" s="142"/>
      <c r="AG582" t="s">
        <v>294</v>
      </c>
    </row>
    <row r="583" spans="1:60" x14ac:dyDescent="0.2">
      <c r="D583" s="142"/>
    </row>
    <row r="584" spans="1:60" x14ac:dyDescent="0.2">
      <c r="D584" s="142"/>
    </row>
    <row r="585" spans="1:60" x14ac:dyDescent="0.2">
      <c r="D585" s="142"/>
    </row>
    <row r="586" spans="1:60" x14ac:dyDescent="0.2">
      <c r="D586" s="142"/>
    </row>
    <row r="587" spans="1:60" x14ac:dyDescent="0.2">
      <c r="D587" s="142"/>
    </row>
    <row r="588" spans="1:60" x14ac:dyDescent="0.2">
      <c r="D588" s="142"/>
    </row>
    <row r="589" spans="1:60" x14ac:dyDescent="0.2">
      <c r="D589" s="142"/>
    </row>
    <row r="590" spans="1:60" x14ac:dyDescent="0.2">
      <c r="D590" s="142"/>
    </row>
    <row r="591" spans="1:60" x14ac:dyDescent="0.2">
      <c r="D591" s="142"/>
    </row>
    <row r="592" spans="1:60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qEycSMDHAT2bFmCSN6Ff4TakV3f4M4/ijwFwRo6aV5TLD/BUFohuz6WIMWzf1erltksrKXBNDJeIAYnmofUHCA==" saltValue="+a5LScZI+B60DQp8em700g==" spinCount="100000" sheet="1"/>
  <mergeCells count="42">
    <mergeCell ref="C14:G14"/>
    <mergeCell ref="A1:G1"/>
    <mergeCell ref="C2:G2"/>
    <mergeCell ref="C3:G3"/>
    <mergeCell ref="C4:G4"/>
    <mergeCell ref="C10:G10"/>
    <mergeCell ref="C203:G203"/>
    <mergeCell ref="C34:G34"/>
    <mergeCell ref="C47:G47"/>
    <mergeCell ref="C67:G67"/>
    <mergeCell ref="C74:G74"/>
    <mergeCell ref="C78:G78"/>
    <mergeCell ref="C82:G82"/>
    <mergeCell ref="C107:G107"/>
    <mergeCell ref="C132:G132"/>
    <mergeCell ref="C152:G152"/>
    <mergeCell ref="C160:G160"/>
    <mergeCell ref="C192:G192"/>
    <mergeCell ref="C349:G349"/>
    <mergeCell ref="C212:G212"/>
    <mergeCell ref="C268:G268"/>
    <mergeCell ref="C289:G289"/>
    <mergeCell ref="C293:G293"/>
    <mergeCell ref="C314:G314"/>
    <mergeCell ref="C317:G317"/>
    <mergeCell ref="C321:G321"/>
    <mergeCell ref="C326:G326"/>
    <mergeCell ref="C336:G336"/>
    <mergeCell ref="C340:G340"/>
    <mergeCell ref="C344:G344"/>
    <mergeCell ref="C576:G576"/>
    <mergeCell ref="C398:G398"/>
    <mergeCell ref="C404:G404"/>
    <mergeCell ref="C444:G444"/>
    <mergeCell ref="C449:G449"/>
    <mergeCell ref="C481:G481"/>
    <mergeCell ref="C485:G485"/>
    <mergeCell ref="C496:G496"/>
    <mergeCell ref="C499:G499"/>
    <mergeCell ref="C507:G507"/>
    <mergeCell ref="C510:G510"/>
    <mergeCell ref="C529:G5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58</v>
      </c>
      <c r="C3" s="259" t="s">
        <v>59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61</v>
      </c>
      <c r="C4" s="262" t="s">
        <v>62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197</v>
      </c>
      <c r="C8" s="187" t="s">
        <v>198</v>
      </c>
      <c r="D8" s="167"/>
      <c r="E8" s="168"/>
      <c r="F8" s="169"/>
      <c r="G8" s="169">
        <f>SUMIF(AG9:AG63,"&lt;&gt;NOR",G9:G63)</f>
        <v>0</v>
      </c>
      <c r="H8" s="169"/>
      <c r="I8" s="169">
        <f>SUM(I9:I63)</f>
        <v>0</v>
      </c>
      <c r="J8" s="169"/>
      <c r="K8" s="169">
        <f>SUM(K9:K63)</f>
        <v>0</v>
      </c>
      <c r="L8" s="169"/>
      <c r="M8" s="169">
        <f>SUM(M9:M63)</f>
        <v>0</v>
      </c>
      <c r="N8" s="169"/>
      <c r="O8" s="169">
        <f>SUM(O9:O63)</f>
        <v>0</v>
      </c>
      <c r="P8" s="169"/>
      <c r="Q8" s="169">
        <f>SUM(Q9:Q63)</f>
        <v>0</v>
      </c>
      <c r="R8" s="169"/>
      <c r="S8" s="169"/>
      <c r="T8" s="170"/>
      <c r="U8" s="164"/>
      <c r="V8" s="164">
        <f>SUM(V9:V63)</f>
        <v>51.25</v>
      </c>
      <c r="W8" s="164"/>
      <c r="AG8" t="s">
        <v>235</v>
      </c>
    </row>
    <row r="9" spans="1:60" ht="22.5" outlineLevel="1" x14ac:dyDescent="0.2">
      <c r="A9" s="179">
        <v>1</v>
      </c>
      <c r="B9" s="180" t="s">
        <v>794</v>
      </c>
      <c r="C9" s="189" t="s">
        <v>795</v>
      </c>
      <c r="D9" s="181" t="s">
        <v>342</v>
      </c>
      <c r="E9" s="182">
        <v>300</v>
      </c>
      <c r="F9" s="183"/>
      <c r="G9" s="184">
        <f t="shared" ref="G9:G32" si="0">ROUND(E9*F9,2)</f>
        <v>0</v>
      </c>
      <c r="H9" s="183"/>
      <c r="I9" s="184">
        <f t="shared" ref="I9:I32" si="1">ROUND(E9*H9,2)</f>
        <v>0</v>
      </c>
      <c r="J9" s="183"/>
      <c r="K9" s="184">
        <f t="shared" ref="K9:K32" si="2">ROUND(E9*J9,2)</f>
        <v>0</v>
      </c>
      <c r="L9" s="184">
        <v>21</v>
      </c>
      <c r="M9" s="184">
        <f t="shared" ref="M9:M32" si="3">G9*(1+L9/100)</f>
        <v>0</v>
      </c>
      <c r="N9" s="184">
        <v>0</v>
      </c>
      <c r="O9" s="184">
        <f t="shared" ref="O9:O32" si="4">ROUND(E9*N9,2)</f>
        <v>0</v>
      </c>
      <c r="P9" s="184">
        <v>0</v>
      </c>
      <c r="Q9" s="184">
        <f t="shared" ref="Q9:Q32" si="5">ROUND(E9*P9,2)</f>
        <v>0</v>
      </c>
      <c r="R9" s="184" t="s">
        <v>197</v>
      </c>
      <c r="S9" s="184" t="s">
        <v>239</v>
      </c>
      <c r="T9" s="185" t="s">
        <v>300</v>
      </c>
      <c r="U9" s="160">
        <v>0.17083000000000001</v>
      </c>
      <c r="V9" s="160">
        <f t="shared" ref="V9:V32" si="6">ROUND(E9*U9,2)</f>
        <v>51.25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79">
        <v>2</v>
      </c>
      <c r="B10" s="180" t="s">
        <v>796</v>
      </c>
      <c r="C10" s="189" t="s">
        <v>797</v>
      </c>
      <c r="D10" s="181" t="s">
        <v>252</v>
      </c>
      <c r="E10" s="182">
        <v>12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4" t="s">
        <v>197</v>
      </c>
      <c r="S10" s="184" t="s">
        <v>239</v>
      </c>
      <c r="T10" s="185" t="s">
        <v>300</v>
      </c>
      <c r="U10" s="160">
        <v>0</v>
      </c>
      <c r="V10" s="160">
        <f t="shared" si="6"/>
        <v>0</v>
      </c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798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9">
        <v>3</v>
      </c>
      <c r="B11" s="180" t="s">
        <v>799</v>
      </c>
      <c r="C11" s="189" t="s">
        <v>800</v>
      </c>
      <c r="D11" s="181" t="s">
        <v>342</v>
      </c>
      <c r="E11" s="182">
        <v>75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4" t="s">
        <v>197</v>
      </c>
      <c r="S11" s="184" t="s">
        <v>239</v>
      </c>
      <c r="T11" s="185" t="s">
        <v>300</v>
      </c>
      <c r="U11" s="160">
        <v>0</v>
      </c>
      <c r="V11" s="160">
        <f t="shared" si="6"/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9">
        <v>4</v>
      </c>
      <c r="B12" s="180" t="s">
        <v>801</v>
      </c>
      <c r="C12" s="189" t="s">
        <v>802</v>
      </c>
      <c r="D12" s="181" t="s">
        <v>252</v>
      </c>
      <c r="E12" s="182">
        <v>45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4" t="s">
        <v>197</v>
      </c>
      <c r="S12" s="184" t="s">
        <v>239</v>
      </c>
      <c r="T12" s="185" t="s">
        <v>300</v>
      </c>
      <c r="U12" s="160">
        <v>0</v>
      </c>
      <c r="V12" s="160">
        <f t="shared" si="6"/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798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9">
        <v>5</v>
      </c>
      <c r="B13" s="180" t="s">
        <v>803</v>
      </c>
      <c r="C13" s="189" t="s">
        <v>804</v>
      </c>
      <c r="D13" s="181" t="s">
        <v>252</v>
      </c>
      <c r="E13" s="182">
        <v>10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 t="s">
        <v>197</v>
      </c>
      <c r="S13" s="184" t="s">
        <v>239</v>
      </c>
      <c r="T13" s="185" t="s">
        <v>300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79">
        <v>6</v>
      </c>
      <c r="B14" s="180" t="s">
        <v>805</v>
      </c>
      <c r="C14" s="189" t="s">
        <v>806</v>
      </c>
      <c r="D14" s="181" t="s">
        <v>252</v>
      </c>
      <c r="E14" s="182">
        <v>18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 t="s">
        <v>197</v>
      </c>
      <c r="S14" s="184" t="s">
        <v>239</v>
      </c>
      <c r="T14" s="185" t="s">
        <v>300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798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9">
        <v>7</v>
      </c>
      <c r="B15" s="180" t="s">
        <v>807</v>
      </c>
      <c r="C15" s="189" t="s">
        <v>808</v>
      </c>
      <c r="D15" s="181" t="s">
        <v>252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 t="s">
        <v>197</v>
      </c>
      <c r="S15" s="184" t="s">
        <v>239</v>
      </c>
      <c r="T15" s="185" t="s">
        <v>300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9">
        <v>8</v>
      </c>
      <c r="B16" s="180" t="s">
        <v>809</v>
      </c>
      <c r="C16" s="189" t="s">
        <v>810</v>
      </c>
      <c r="D16" s="181" t="s">
        <v>252</v>
      </c>
      <c r="E16" s="182">
        <v>13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 t="s">
        <v>197</v>
      </c>
      <c r="S16" s="184" t="s">
        <v>239</v>
      </c>
      <c r="T16" s="185" t="s">
        <v>300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798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9">
        <v>9</v>
      </c>
      <c r="B17" s="180" t="s">
        <v>811</v>
      </c>
      <c r="C17" s="189" t="s">
        <v>812</v>
      </c>
      <c r="D17" s="181" t="s">
        <v>252</v>
      </c>
      <c r="E17" s="182">
        <v>7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 t="s">
        <v>197</v>
      </c>
      <c r="S17" s="184" t="s">
        <v>239</v>
      </c>
      <c r="T17" s="185" t="s">
        <v>300</v>
      </c>
      <c r="U17" s="160">
        <v>0</v>
      </c>
      <c r="V17" s="160">
        <f t="shared" si="6"/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9">
        <v>10</v>
      </c>
      <c r="B18" s="180" t="s">
        <v>813</v>
      </c>
      <c r="C18" s="189" t="s">
        <v>814</v>
      </c>
      <c r="D18" s="181" t="s">
        <v>252</v>
      </c>
      <c r="E18" s="182">
        <v>2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 t="s">
        <v>197</v>
      </c>
      <c r="S18" s="184" t="s">
        <v>239</v>
      </c>
      <c r="T18" s="185" t="s">
        <v>300</v>
      </c>
      <c r="U18" s="160">
        <v>0</v>
      </c>
      <c r="V18" s="160">
        <f t="shared" si="6"/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798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9">
        <v>11</v>
      </c>
      <c r="B19" s="180" t="s">
        <v>815</v>
      </c>
      <c r="C19" s="189" t="s">
        <v>816</v>
      </c>
      <c r="D19" s="181" t="s">
        <v>252</v>
      </c>
      <c r="E19" s="182">
        <v>1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 t="s">
        <v>197</v>
      </c>
      <c r="S19" s="184" t="s">
        <v>239</v>
      </c>
      <c r="T19" s="185" t="s">
        <v>300</v>
      </c>
      <c r="U19" s="160">
        <v>0</v>
      </c>
      <c r="V19" s="160">
        <f t="shared" si="6"/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9">
        <v>12</v>
      </c>
      <c r="B20" s="180" t="s">
        <v>817</v>
      </c>
      <c r="C20" s="189" t="s">
        <v>818</v>
      </c>
      <c r="D20" s="181" t="s">
        <v>252</v>
      </c>
      <c r="E20" s="182">
        <v>1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 t="s">
        <v>197</v>
      </c>
      <c r="S20" s="184" t="s">
        <v>239</v>
      </c>
      <c r="T20" s="185" t="s">
        <v>300</v>
      </c>
      <c r="U20" s="160">
        <v>0</v>
      </c>
      <c r="V20" s="160">
        <f t="shared" si="6"/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798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9">
        <v>13</v>
      </c>
      <c r="B21" s="180" t="s">
        <v>819</v>
      </c>
      <c r="C21" s="189" t="s">
        <v>820</v>
      </c>
      <c r="D21" s="181" t="s">
        <v>252</v>
      </c>
      <c r="E21" s="182">
        <v>33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 t="s">
        <v>197</v>
      </c>
      <c r="S21" s="184" t="s">
        <v>239</v>
      </c>
      <c r="T21" s="185" t="s">
        <v>300</v>
      </c>
      <c r="U21" s="160">
        <v>0</v>
      </c>
      <c r="V21" s="160">
        <f t="shared" si="6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9">
        <v>14</v>
      </c>
      <c r="B22" s="180" t="s">
        <v>821</v>
      </c>
      <c r="C22" s="189" t="s">
        <v>822</v>
      </c>
      <c r="D22" s="181" t="s">
        <v>252</v>
      </c>
      <c r="E22" s="182">
        <v>8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 t="s">
        <v>197</v>
      </c>
      <c r="S22" s="184" t="s">
        <v>239</v>
      </c>
      <c r="T22" s="185" t="s">
        <v>300</v>
      </c>
      <c r="U22" s="160">
        <v>0</v>
      </c>
      <c r="V22" s="160">
        <f t="shared" si="6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798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9">
        <v>15</v>
      </c>
      <c r="B23" s="180" t="s">
        <v>823</v>
      </c>
      <c r="C23" s="189" t="s">
        <v>824</v>
      </c>
      <c r="D23" s="181" t="s">
        <v>342</v>
      </c>
      <c r="E23" s="182">
        <v>80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4" t="s">
        <v>197</v>
      </c>
      <c r="S23" s="184" t="s">
        <v>239</v>
      </c>
      <c r="T23" s="185" t="s">
        <v>300</v>
      </c>
      <c r="U23" s="160">
        <v>0</v>
      </c>
      <c r="V23" s="160">
        <f t="shared" si="6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9">
        <v>16</v>
      </c>
      <c r="B24" s="180" t="s">
        <v>825</v>
      </c>
      <c r="C24" s="189" t="s">
        <v>826</v>
      </c>
      <c r="D24" s="181" t="s">
        <v>342</v>
      </c>
      <c r="E24" s="182">
        <v>20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4" t="s">
        <v>197</v>
      </c>
      <c r="S24" s="184" t="s">
        <v>239</v>
      </c>
      <c r="T24" s="185" t="s">
        <v>300</v>
      </c>
      <c r="U24" s="160">
        <v>0</v>
      </c>
      <c r="V24" s="160">
        <f t="shared" si="6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798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9">
        <v>17</v>
      </c>
      <c r="B25" s="180" t="s">
        <v>827</v>
      </c>
      <c r="C25" s="189" t="s">
        <v>828</v>
      </c>
      <c r="D25" s="181" t="s">
        <v>342</v>
      </c>
      <c r="E25" s="182">
        <v>450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4" t="s">
        <v>197</v>
      </c>
      <c r="S25" s="184" t="s">
        <v>239</v>
      </c>
      <c r="T25" s="185" t="s">
        <v>300</v>
      </c>
      <c r="U25" s="160">
        <v>0</v>
      </c>
      <c r="V25" s="160">
        <f t="shared" si="6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9">
        <v>18</v>
      </c>
      <c r="B26" s="180" t="s">
        <v>829</v>
      </c>
      <c r="C26" s="189" t="s">
        <v>830</v>
      </c>
      <c r="D26" s="181" t="s">
        <v>342</v>
      </c>
      <c r="E26" s="182">
        <v>80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4">
        <v>0</v>
      </c>
      <c r="O26" s="184">
        <f t="shared" si="4"/>
        <v>0</v>
      </c>
      <c r="P26" s="184">
        <v>0</v>
      </c>
      <c r="Q26" s="184">
        <f t="shared" si="5"/>
        <v>0</v>
      </c>
      <c r="R26" s="184" t="s">
        <v>197</v>
      </c>
      <c r="S26" s="184" t="s">
        <v>239</v>
      </c>
      <c r="T26" s="185" t="s">
        <v>300</v>
      </c>
      <c r="U26" s="160">
        <v>0</v>
      </c>
      <c r="V26" s="160">
        <f t="shared" si="6"/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798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9">
        <v>19</v>
      </c>
      <c r="B27" s="180" t="s">
        <v>831</v>
      </c>
      <c r="C27" s="189" t="s">
        <v>832</v>
      </c>
      <c r="D27" s="181" t="s">
        <v>342</v>
      </c>
      <c r="E27" s="182">
        <v>35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4">
        <v>0</v>
      </c>
      <c r="O27" s="184">
        <f t="shared" si="4"/>
        <v>0</v>
      </c>
      <c r="P27" s="184">
        <v>0</v>
      </c>
      <c r="Q27" s="184">
        <f t="shared" si="5"/>
        <v>0</v>
      </c>
      <c r="R27" s="184" t="s">
        <v>197</v>
      </c>
      <c r="S27" s="184" t="s">
        <v>239</v>
      </c>
      <c r="T27" s="185" t="s">
        <v>300</v>
      </c>
      <c r="U27" s="160">
        <v>0</v>
      </c>
      <c r="V27" s="160">
        <f t="shared" si="6"/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9">
        <v>20</v>
      </c>
      <c r="B28" s="180" t="s">
        <v>833</v>
      </c>
      <c r="C28" s="189" t="s">
        <v>834</v>
      </c>
      <c r="D28" s="181" t="s">
        <v>342</v>
      </c>
      <c r="E28" s="182">
        <v>170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4">
        <v>0</v>
      </c>
      <c r="O28" s="184">
        <f t="shared" si="4"/>
        <v>0</v>
      </c>
      <c r="P28" s="184">
        <v>0</v>
      </c>
      <c r="Q28" s="184">
        <f t="shared" si="5"/>
        <v>0</v>
      </c>
      <c r="R28" s="184" t="s">
        <v>197</v>
      </c>
      <c r="S28" s="184" t="s">
        <v>239</v>
      </c>
      <c r="T28" s="185" t="s">
        <v>300</v>
      </c>
      <c r="U28" s="160">
        <v>0</v>
      </c>
      <c r="V28" s="160">
        <f t="shared" si="6"/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798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9">
        <v>21</v>
      </c>
      <c r="B29" s="180" t="s">
        <v>835</v>
      </c>
      <c r="C29" s="189" t="s">
        <v>836</v>
      </c>
      <c r="D29" s="181" t="s">
        <v>837</v>
      </c>
      <c r="E29" s="182">
        <v>4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4">
        <v>0</v>
      </c>
      <c r="O29" s="184">
        <f t="shared" si="4"/>
        <v>0</v>
      </c>
      <c r="P29" s="184">
        <v>0</v>
      </c>
      <c r="Q29" s="184">
        <f t="shared" si="5"/>
        <v>0</v>
      </c>
      <c r="R29" s="184"/>
      <c r="S29" s="184" t="s">
        <v>253</v>
      </c>
      <c r="T29" s="185" t="s">
        <v>838</v>
      </c>
      <c r="U29" s="160">
        <v>0</v>
      </c>
      <c r="V29" s="160">
        <f t="shared" si="6"/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9">
        <v>22</v>
      </c>
      <c r="B30" s="180" t="s">
        <v>839</v>
      </c>
      <c r="C30" s="189" t="s">
        <v>840</v>
      </c>
      <c r="D30" s="181" t="s">
        <v>252</v>
      </c>
      <c r="E30" s="182">
        <v>6</v>
      </c>
      <c r="F30" s="183"/>
      <c r="G30" s="184">
        <f t="shared" si="0"/>
        <v>0</v>
      </c>
      <c r="H30" s="183"/>
      <c r="I30" s="184">
        <f t="shared" si="1"/>
        <v>0</v>
      </c>
      <c r="J30" s="183"/>
      <c r="K30" s="184">
        <f t="shared" si="2"/>
        <v>0</v>
      </c>
      <c r="L30" s="184">
        <v>21</v>
      </c>
      <c r="M30" s="184">
        <f t="shared" si="3"/>
        <v>0</v>
      </c>
      <c r="N30" s="184">
        <v>0</v>
      </c>
      <c r="O30" s="184">
        <f t="shared" si="4"/>
        <v>0</v>
      </c>
      <c r="P30" s="184">
        <v>0</v>
      </c>
      <c r="Q30" s="184">
        <f t="shared" si="5"/>
        <v>0</v>
      </c>
      <c r="R30" s="184"/>
      <c r="S30" s="184" t="s">
        <v>253</v>
      </c>
      <c r="T30" s="185" t="s">
        <v>838</v>
      </c>
      <c r="U30" s="160">
        <v>0</v>
      </c>
      <c r="V30" s="160">
        <f t="shared" si="6"/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798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9">
        <v>23</v>
      </c>
      <c r="B31" s="180" t="s">
        <v>841</v>
      </c>
      <c r="C31" s="189" t="s">
        <v>842</v>
      </c>
      <c r="D31" s="181" t="s">
        <v>342</v>
      </c>
      <c r="E31" s="182">
        <v>40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4">
        <v>0</v>
      </c>
      <c r="O31" s="184">
        <f t="shared" si="4"/>
        <v>0</v>
      </c>
      <c r="P31" s="184">
        <v>0</v>
      </c>
      <c r="Q31" s="184">
        <f t="shared" si="5"/>
        <v>0</v>
      </c>
      <c r="R31" s="184"/>
      <c r="S31" s="184" t="s">
        <v>253</v>
      </c>
      <c r="T31" s="185" t="s">
        <v>838</v>
      </c>
      <c r="U31" s="160">
        <v>0</v>
      </c>
      <c r="V31" s="160">
        <f t="shared" si="6"/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1">
        <v>24</v>
      </c>
      <c r="B32" s="172" t="s">
        <v>843</v>
      </c>
      <c r="C32" s="188" t="s">
        <v>844</v>
      </c>
      <c r="D32" s="173" t="s">
        <v>709</v>
      </c>
      <c r="E32" s="174">
        <v>75</v>
      </c>
      <c r="F32" s="175"/>
      <c r="G32" s="176">
        <f t="shared" si="0"/>
        <v>0</v>
      </c>
      <c r="H32" s="175"/>
      <c r="I32" s="176">
        <f t="shared" si="1"/>
        <v>0</v>
      </c>
      <c r="J32" s="175"/>
      <c r="K32" s="176">
        <f t="shared" si="2"/>
        <v>0</v>
      </c>
      <c r="L32" s="176">
        <v>21</v>
      </c>
      <c r="M32" s="176">
        <f t="shared" si="3"/>
        <v>0</v>
      </c>
      <c r="N32" s="176">
        <v>0</v>
      </c>
      <c r="O32" s="176">
        <f t="shared" si="4"/>
        <v>0</v>
      </c>
      <c r="P32" s="176">
        <v>0</v>
      </c>
      <c r="Q32" s="176">
        <f t="shared" si="5"/>
        <v>0</v>
      </c>
      <c r="R32" s="176"/>
      <c r="S32" s="176" t="s">
        <v>253</v>
      </c>
      <c r="T32" s="177" t="s">
        <v>240</v>
      </c>
      <c r="U32" s="160">
        <v>0</v>
      </c>
      <c r="V32" s="160">
        <f t="shared" si="6"/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4" t="s">
        <v>845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243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6" t="s">
        <v>846</v>
      </c>
      <c r="D34" s="257"/>
      <c r="E34" s="257"/>
      <c r="F34" s="257"/>
      <c r="G34" s="257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243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6" t="s">
        <v>847</v>
      </c>
      <c r="D35" s="257"/>
      <c r="E35" s="257"/>
      <c r="F35" s="257"/>
      <c r="G35" s="257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6" t="s">
        <v>848</v>
      </c>
      <c r="D36" s="257"/>
      <c r="E36" s="257"/>
      <c r="F36" s="257"/>
      <c r="G36" s="257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6" t="s">
        <v>849</v>
      </c>
      <c r="D37" s="257"/>
      <c r="E37" s="257"/>
      <c r="F37" s="257"/>
      <c r="G37" s="257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56" t="s">
        <v>850</v>
      </c>
      <c r="D38" s="257"/>
      <c r="E38" s="257"/>
      <c r="F38" s="257"/>
      <c r="G38" s="257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243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9">
        <v>25</v>
      </c>
      <c r="B39" s="180" t="s">
        <v>851</v>
      </c>
      <c r="C39" s="189" t="s">
        <v>852</v>
      </c>
      <c r="D39" s="181" t="s">
        <v>837</v>
      </c>
      <c r="E39" s="182">
        <v>29</v>
      </c>
      <c r="F39" s="183"/>
      <c r="G39" s="184">
        <f t="shared" ref="G39:G63" si="7">ROUND(E39*F39,2)</f>
        <v>0</v>
      </c>
      <c r="H39" s="183"/>
      <c r="I39" s="184">
        <f t="shared" ref="I39:I63" si="8">ROUND(E39*H39,2)</f>
        <v>0</v>
      </c>
      <c r="J39" s="183"/>
      <c r="K39" s="184">
        <f t="shared" ref="K39:K63" si="9">ROUND(E39*J39,2)</f>
        <v>0</v>
      </c>
      <c r="L39" s="184">
        <v>21</v>
      </c>
      <c r="M39" s="184">
        <f t="shared" ref="M39:M63" si="10">G39*(1+L39/100)</f>
        <v>0</v>
      </c>
      <c r="N39" s="184">
        <v>0</v>
      </c>
      <c r="O39" s="184">
        <f t="shared" ref="O39:O63" si="11">ROUND(E39*N39,2)</f>
        <v>0</v>
      </c>
      <c r="P39" s="184">
        <v>0</v>
      </c>
      <c r="Q39" s="184">
        <f t="shared" ref="Q39:Q63" si="12">ROUND(E39*P39,2)</f>
        <v>0</v>
      </c>
      <c r="R39" s="184" t="s">
        <v>616</v>
      </c>
      <c r="S39" s="184" t="s">
        <v>239</v>
      </c>
      <c r="T39" s="185" t="s">
        <v>300</v>
      </c>
      <c r="U39" s="160">
        <v>0</v>
      </c>
      <c r="V39" s="160">
        <f t="shared" ref="V39:V63" si="13"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618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9">
        <v>26</v>
      </c>
      <c r="B40" s="180" t="s">
        <v>853</v>
      </c>
      <c r="C40" s="189" t="s">
        <v>854</v>
      </c>
      <c r="D40" s="181" t="s">
        <v>252</v>
      </c>
      <c r="E40" s="182">
        <v>1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4">
        <v>0</v>
      </c>
      <c r="O40" s="184">
        <f t="shared" si="11"/>
        <v>0</v>
      </c>
      <c r="P40" s="184">
        <v>0</v>
      </c>
      <c r="Q40" s="184">
        <f t="shared" si="12"/>
        <v>0</v>
      </c>
      <c r="R40" s="184"/>
      <c r="S40" s="184" t="s">
        <v>253</v>
      </c>
      <c r="T40" s="185" t="s">
        <v>240</v>
      </c>
      <c r="U40" s="160">
        <v>0</v>
      </c>
      <c r="V40" s="160">
        <f t="shared" si="13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855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9">
        <v>27</v>
      </c>
      <c r="B41" s="180" t="s">
        <v>856</v>
      </c>
      <c r="C41" s="189" t="s">
        <v>857</v>
      </c>
      <c r="D41" s="181" t="s">
        <v>252</v>
      </c>
      <c r="E41" s="182">
        <v>2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4">
        <v>0</v>
      </c>
      <c r="O41" s="184">
        <f t="shared" si="11"/>
        <v>0</v>
      </c>
      <c r="P41" s="184">
        <v>0</v>
      </c>
      <c r="Q41" s="184">
        <f t="shared" si="12"/>
        <v>0</v>
      </c>
      <c r="R41" s="184"/>
      <c r="S41" s="184" t="s">
        <v>253</v>
      </c>
      <c r="T41" s="185" t="s">
        <v>240</v>
      </c>
      <c r="U41" s="160">
        <v>0</v>
      </c>
      <c r="V41" s="160">
        <f t="shared" si="13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855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9">
        <v>28</v>
      </c>
      <c r="B42" s="180" t="s">
        <v>858</v>
      </c>
      <c r="C42" s="189" t="s">
        <v>859</v>
      </c>
      <c r="D42" s="181" t="s">
        <v>860</v>
      </c>
      <c r="E42" s="182">
        <v>30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4">
        <v>0</v>
      </c>
      <c r="O42" s="184">
        <f t="shared" si="11"/>
        <v>0</v>
      </c>
      <c r="P42" s="184">
        <v>0</v>
      </c>
      <c r="Q42" s="184">
        <f t="shared" si="12"/>
        <v>0</v>
      </c>
      <c r="R42" s="184" t="s">
        <v>459</v>
      </c>
      <c r="S42" s="184" t="s">
        <v>239</v>
      </c>
      <c r="T42" s="185" t="s">
        <v>300</v>
      </c>
      <c r="U42" s="160">
        <v>0</v>
      </c>
      <c r="V42" s="160">
        <f t="shared" si="13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855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45" outlineLevel="1" x14ac:dyDescent="0.2">
      <c r="A43" s="179">
        <v>29</v>
      </c>
      <c r="B43" s="180" t="s">
        <v>861</v>
      </c>
      <c r="C43" s="189" t="s">
        <v>862</v>
      </c>
      <c r="D43" s="181" t="s">
        <v>342</v>
      </c>
      <c r="E43" s="182">
        <v>20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4">
        <v>0</v>
      </c>
      <c r="O43" s="184">
        <f t="shared" si="11"/>
        <v>0</v>
      </c>
      <c r="P43" s="184">
        <v>0</v>
      </c>
      <c r="Q43" s="184">
        <f t="shared" si="12"/>
        <v>0</v>
      </c>
      <c r="R43" s="184" t="s">
        <v>459</v>
      </c>
      <c r="S43" s="184" t="s">
        <v>239</v>
      </c>
      <c r="T43" s="185" t="s">
        <v>300</v>
      </c>
      <c r="U43" s="160">
        <v>0</v>
      </c>
      <c r="V43" s="160">
        <f t="shared" si="13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855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45" outlineLevel="1" x14ac:dyDescent="0.2">
      <c r="A44" s="179">
        <v>30</v>
      </c>
      <c r="B44" s="180" t="s">
        <v>863</v>
      </c>
      <c r="C44" s="189" t="s">
        <v>864</v>
      </c>
      <c r="D44" s="181" t="s">
        <v>342</v>
      </c>
      <c r="E44" s="182">
        <v>450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4">
        <v>0</v>
      </c>
      <c r="O44" s="184">
        <f t="shared" si="11"/>
        <v>0</v>
      </c>
      <c r="P44" s="184">
        <v>0</v>
      </c>
      <c r="Q44" s="184">
        <f t="shared" si="12"/>
        <v>0</v>
      </c>
      <c r="R44" s="184" t="s">
        <v>459</v>
      </c>
      <c r="S44" s="184" t="s">
        <v>239</v>
      </c>
      <c r="T44" s="185" t="s">
        <v>300</v>
      </c>
      <c r="U44" s="160">
        <v>0</v>
      </c>
      <c r="V44" s="160">
        <f t="shared" si="13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855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45" outlineLevel="1" x14ac:dyDescent="0.2">
      <c r="A45" s="179">
        <v>31</v>
      </c>
      <c r="B45" s="180" t="s">
        <v>865</v>
      </c>
      <c r="C45" s="189" t="s">
        <v>866</v>
      </c>
      <c r="D45" s="181" t="s">
        <v>342</v>
      </c>
      <c r="E45" s="182">
        <v>80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4">
        <v>0</v>
      </c>
      <c r="O45" s="184">
        <f t="shared" si="11"/>
        <v>0</v>
      </c>
      <c r="P45" s="184">
        <v>0</v>
      </c>
      <c r="Q45" s="184">
        <f t="shared" si="12"/>
        <v>0</v>
      </c>
      <c r="R45" s="184" t="s">
        <v>459</v>
      </c>
      <c r="S45" s="184" t="s">
        <v>239</v>
      </c>
      <c r="T45" s="185" t="s">
        <v>300</v>
      </c>
      <c r="U45" s="160">
        <v>0</v>
      </c>
      <c r="V45" s="160">
        <f t="shared" si="13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855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45" outlineLevel="1" x14ac:dyDescent="0.2">
      <c r="A46" s="179">
        <v>32</v>
      </c>
      <c r="B46" s="180" t="s">
        <v>867</v>
      </c>
      <c r="C46" s="189" t="s">
        <v>868</v>
      </c>
      <c r="D46" s="181" t="s">
        <v>342</v>
      </c>
      <c r="E46" s="182">
        <v>35</v>
      </c>
      <c r="F46" s="183"/>
      <c r="G46" s="184">
        <f t="shared" si="7"/>
        <v>0</v>
      </c>
      <c r="H46" s="183"/>
      <c r="I46" s="184">
        <f t="shared" si="8"/>
        <v>0</v>
      </c>
      <c r="J46" s="183"/>
      <c r="K46" s="184">
        <f t="shared" si="9"/>
        <v>0</v>
      </c>
      <c r="L46" s="184">
        <v>21</v>
      </c>
      <c r="M46" s="184">
        <f t="shared" si="10"/>
        <v>0</v>
      </c>
      <c r="N46" s="184">
        <v>0</v>
      </c>
      <c r="O46" s="184">
        <f t="shared" si="11"/>
        <v>0</v>
      </c>
      <c r="P46" s="184">
        <v>0</v>
      </c>
      <c r="Q46" s="184">
        <f t="shared" si="12"/>
        <v>0</v>
      </c>
      <c r="R46" s="184" t="s">
        <v>459</v>
      </c>
      <c r="S46" s="184" t="s">
        <v>239</v>
      </c>
      <c r="T46" s="185" t="s">
        <v>300</v>
      </c>
      <c r="U46" s="160">
        <v>0</v>
      </c>
      <c r="V46" s="160">
        <f t="shared" si="13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855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45" outlineLevel="1" x14ac:dyDescent="0.2">
      <c r="A47" s="179">
        <v>33</v>
      </c>
      <c r="B47" s="180" t="s">
        <v>869</v>
      </c>
      <c r="C47" s="189" t="s">
        <v>870</v>
      </c>
      <c r="D47" s="181" t="s">
        <v>342</v>
      </c>
      <c r="E47" s="182">
        <v>170</v>
      </c>
      <c r="F47" s="183"/>
      <c r="G47" s="184">
        <f t="shared" si="7"/>
        <v>0</v>
      </c>
      <c r="H47" s="183"/>
      <c r="I47" s="184">
        <f t="shared" si="8"/>
        <v>0</v>
      </c>
      <c r="J47" s="183"/>
      <c r="K47" s="184">
        <f t="shared" si="9"/>
        <v>0</v>
      </c>
      <c r="L47" s="184">
        <v>21</v>
      </c>
      <c r="M47" s="184">
        <f t="shared" si="10"/>
        <v>0</v>
      </c>
      <c r="N47" s="184">
        <v>0</v>
      </c>
      <c r="O47" s="184">
        <f t="shared" si="11"/>
        <v>0</v>
      </c>
      <c r="P47" s="184">
        <v>0</v>
      </c>
      <c r="Q47" s="184">
        <f t="shared" si="12"/>
        <v>0</v>
      </c>
      <c r="R47" s="184" t="s">
        <v>459</v>
      </c>
      <c r="S47" s="184" t="s">
        <v>239</v>
      </c>
      <c r="T47" s="185" t="s">
        <v>300</v>
      </c>
      <c r="U47" s="160">
        <v>0</v>
      </c>
      <c r="V47" s="160">
        <f t="shared" si="13"/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855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45" outlineLevel="1" x14ac:dyDescent="0.2">
      <c r="A48" s="179">
        <v>34</v>
      </c>
      <c r="B48" s="180" t="s">
        <v>871</v>
      </c>
      <c r="C48" s="189" t="s">
        <v>872</v>
      </c>
      <c r="D48" s="181" t="s">
        <v>342</v>
      </c>
      <c r="E48" s="182">
        <v>40</v>
      </c>
      <c r="F48" s="183"/>
      <c r="G48" s="184">
        <f t="shared" si="7"/>
        <v>0</v>
      </c>
      <c r="H48" s="183"/>
      <c r="I48" s="184">
        <f t="shared" si="8"/>
        <v>0</v>
      </c>
      <c r="J48" s="183"/>
      <c r="K48" s="184">
        <f t="shared" si="9"/>
        <v>0</v>
      </c>
      <c r="L48" s="184">
        <v>21</v>
      </c>
      <c r="M48" s="184">
        <f t="shared" si="10"/>
        <v>0</v>
      </c>
      <c r="N48" s="184">
        <v>0</v>
      </c>
      <c r="O48" s="184">
        <f t="shared" si="11"/>
        <v>0</v>
      </c>
      <c r="P48" s="184">
        <v>0</v>
      </c>
      <c r="Q48" s="184">
        <f t="shared" si="12"/>
        <v>0</v>
      </c>
      <c r="R48" s="184" t="s">
        <v>459</v>
      </c>
      <c r="S48" s="184" t="s">
        <v>239</v>
      </c>
      <c r="T48" s="185" t="s">
        <v>300</v>
      </c>
      <c r="U48" s="160">
        <v>0</v>
      </c>
      <c r="V48" s="160">
        <f t="shared" si="13"/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855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9">
        <v>35</v>
      </c>
      <c r="B49" s="180" t="s">
        <v>873</v>
      </c>
      <c r="C49" s="189" t="s">
        <v>874</v>
      </c>
      <c r="D49" s="181" t="s">
        <v>252</v>
      </c>
      <c r="E49" s="182">
        <v>1</v>
      </c>
      <c r="F49" s="183"/>
      <c r="G49" s="184">
        <f t="shared" si="7"/>
        <v>0</v>
      </c>
      <c r="H49" s="183"/>
      <c r="I49" s="184">
        <f t="shared" si="8"/>
        <v>0</v>
      </c>
      <c r="J49" s="183"/>
      <c r="K49" s="184">
        <f t="shared" si="9"/>
        <v>0</v>
      </c>
      <c r="L49" s="184">
        <v>21</v>
      </c>
      <c r="M49" s="184">
        <f t="shared" si="10"/>
        <v>0</v>
      </c>
      <c r="N49" s="184">
        <v>0</v>
      </c>
      <c r="O49" s="184">
        <f t="shared" si="11"/>
        <v>0</v>
      </c>
      <c r="P49" s="184">
        <v>0</v>
      </c>
      <c r="Q49" s="184">
        <f t="shared" si="12"/>
        <v>0</v>
      </c>
      <c r="R49" s="184" t="s">
        <v>459</v>
      </c>
      <c r="S49" s="184" t="s">
        <v>239</v>
      </c>
      <c r="T49" s="185" t="s">
        <v>300</v>
      </c>
      <c r="U49" s="160">
        <v>0</v>
      </c>
      <c r="V49" s="160">
        <f t="shared" si="13"/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855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9">
        <v>36</v>
      </c>
      <c r="B50" s="180" t="s">
        <v>875</v>
      </c>
      <c r="C50" s="189" t="s">
        <v>876</v>
      </c>
      <c r="D50" s="181" t="s">
        <v>252</v>
      </c>
      <c r="E50" s="182">
        <v>6</v>
      </c>
      <c r="F50" s="183"/>
      <c r="G50" s="184">
        <f t="shared" si="7"/>
        <v>0</v>
      </c>
      <c r="H50" s="183"/>
      <c r="I50" s="184">
        <f t="shared" si="8"/>
        <v>0</v>
      </c>
      <c r="J50" s="183"/>
      <c r="K50" s="184">
        <f t="shared" si="9"/>
        <v>0</v>
      </c>
      <c r="L50" s="184">
        <v>21</v>
      </c>
      <c r="M50" s="184">
        <f t="shared" si="10"/>
        <v>0</v>
      </c>
      <c r="N50" s="184">
        <v>0</v>
      </c>
      <c r="O50" s="184">
        <f t="shared" si="11"/>
        <v>0</v>
      </c>
      <c r="P50" s="184">
        <v>0</v>
      </c>
      <c r="Q50" s="184">
        <f t="shared" si="12"/>
        <v>0</v>
      </c>
      <c r="R50" s="184"/>
      <c r="S50" s="184" t="s">
        <v>253</v>
      </c>
      <c r="T50" s="185" t="s">
        <v>240</v>
      </c>
      <c r="U50" s="160">
        <v>0</v>
      </c>
      <c r="V50" s="160">
        <f t="shared" si="13"/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855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9">
        <v>37</v>
      </c>
      <c r="B51" s="180" t="s">
        <v>877</v>
      </c>
      <c r="C51" s="189" t="s">
        <v>878</v>
      </c>
      <c r="D51" s="181" t="s">
        <v>252</v>
      </c>
      <c r="E51" s="182">
        <v>13</v>
      </c>
      <c r="F51" s="183"/>
      <c r="G51" s="184">
        <f t="shared" si="7"/>
        <v>0</v>
      </c>
      <c r="H51" s="183"/>
      <c r="I51" s="184">
        <f t="shared" si="8"/>
        <v>0</v>
      </c>
      <c r="J51" s="183"/>
      <c r="K51" s="184">
        <f t="shared" si="9"/>
        <v>0</v>
      </c>
      <c r="L51" s="184">
        <v>21</v>
      </c>
      <c r="M51" s="184">
        <f t="shared" si="10"/>
        <v>0</v>
      </c>
      <c r="N51" s="184">
        <v>0</v>
      </c>
      <c r="O51" s="184">
        <f t="shared" si="11"/>
        <v>0</v>
      </c>
      <c r="P51" s="184">
        <v>0</v>
      </c>
      <c r="Q51" s="184">
        <f t="shared" si="12"/>
        <v>0</v>
      </c>
      <c r="R51" s="184" t="s">
        <v>459</v>
      </c>
      <c r="S51" s="184" t="s">
        <v>239</v>
      </c>
      <c r="T51" s="185" t="s">
        <v>300</v>
      </c>
      <c r="U51" s="160">
        <v>0</v>
      </c>
      <c r="V51" s="160">
        <f t="shared" si="13"/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460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9">
        <v>38</v>
      </c>
      <c r="B52" s="180" t="s">
        <v>879</v>
      </c>
      <c r="C52" s="189" t="s">
        <v>880</v>
      </c>
      <c r="D52" s="181" t="s">
        <v>252</v>
      </c>
      <c r="E52" s="182">
        <v>7</v>
      </c>
      <c r="F52" s="183"/>
      <c r="G52" s="184">
        <f t="shared" si="7"/>
        <v>0</v>
      </c>
      <c r="H52" s="183"/>
      <c r="I52" s="184">
        <f t="shared" si="8"/>
        <v>0</v>
      </c>
      <c r="J52" s="183"/>
      <c r="K52" s="184">
        <f t="shared" si="9"/>
        <v>0</v>
      </c>
      <c r="L52" s="184">
        <v>21</v>
      </c>
      <c r="M52" s="184">
        <f t="shared" si="10"/>
        <v>0</v>
      </c>
      <c r="N52" s="184">
        <v>0</v>
      </c>
      <c r="O52" s="184">
        <f t="shared" si="11"/>
        <v>0</v>
      </c>
      <c r="P52" s="184">
        <v>0</v>
      </c>
      <c r="Q52" s="184">
        <f t="shared" si="12"/>
        <v>0</v>
      </c>
      <c r="R52" s="184" t="s">
        <v>459</v>
      </c>
      <c r="S52" s="184" t="s">
        <v>239</v>
      </c>
      <c r="T52" s="185" t="s">
        <v>300</v>
      </c>
      <c r="U52" s="160">
        <v>0</v>
      </c>
      <c r="V52" s="160">
        <f t="shared" si="13"/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855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9">
        <v>39</v>
      </c>
      <c r="B53" s="180" t="s">
        <v>881</v>
      </c>
      <c r="C53" s="189" t="s">
        <v>882</v>
      </c>
      <c r="D53" s="181" t="s">
        <v>252</v>
      </c>
      <c r="E53" s="182">
        <v>12</v>
      </c>
      <c r="F53" s="183"/>
      <c r="G53" s="184">
        <f t="shared" si="7"/>
        <v>0</v>
      </c>
      <c r="H53" s="183"/>
      <c r="I53" s="184">
        <f t="shared" si="8"/>
        <v>0</v>
      </c>
      <c r="J53" s="183"/>
      <c r="K53" s="184">
        <f t="shared" si="9"/>
        <v>0</v>
      </c>
      <c r="L53" s="184">
        <v>21</v>
      </c>
      <c r="M53" s="184">
        <f t="shared" si="10"/>
        <v>0</v>
      </c>
      <c r="N53" s="184">
        <v>0</v>
      </c>
      <c r="O53" s="184">
        <f t="shared" si="11"/>
        <v>0</v>
      </c>
      <c r="P53" s="184">
        <v>0</v>
      </c>
      <c r="Q53" s="184">
        <f t="shared" si="12"/>
        <v>0</v>
      </c>
      <c r="R53" s="184" t="s">
        <v>459</v>
      </c>
      <c r="S53" s="184" t="s">
        <v>239</v>
      </c>
      <c r="T53" s="185" t="s">
        <v>300</v>
      </c>
      <c r="U53" s="160">
        <v>0</v>
      </c>
      <c r="V53" s="160">
        <f t="shared" si="13"/>
        <v>0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855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9">
        <v>40</v>
      </c>
      <c r="B54" s="180" t="s">
        <v>883</v>
      </c>
      <c r="C54" s="189" t="s">
        <v>884</v>
      </c>
      <c r="D54" s="181" t="s">
        <v>342</v>
      </c>
      <c r="E54" s="182">
        <v>300</v>
      </c>
      <c r="F54" s="183"/>
      <c r="G54" s="184">
        <f t="shared" si="7"/>
        <v>0</v>
      </c>
      <c r="H54" s="183"/>
      <c r="I54" s="184">
        <f t="shared" si="8"/>
        <v>0</v>
      </c>
      <c r="J54" s="183"/>
      <c r="K54" s="184">
        <f t="shared" si="9"/>
        <v>0</v>
      </c>
      <c r="L54" s="184">
        <v>21</v>
      </c>
      <c r="M54" s="184">
        <f t="shared" si="10"/>
        <v>0</v>
      </c>
      <c r="N54" s="184">
        <v>0</v>
      </c>
      <c r="O54" s="184">
        <f t="shared" si="11"/>
        <v>0</v>
      </c>
      <c r="P54" s="184">
        <v>0</v>
      </c>
      <c r="Q54" s="184">
        <f t="shared" si="12"/>
        <v>0</v>
      </c>
      <c r="R54" s="184" t="s">
        <v>459</v>
      </c>
      <c r="S54" s="184" t="s">
        <v>239</v>
      </c>
      <c r="T54" s="185" t="s">
        <v>300</v>
      </c>
      <c r="U54" s="160">
        <v>0</v>
      </c>
      <c r="V54" s="160">
        <f t="shared" si="13"/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855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33.75" outlineLevel="1" x14ac:dyDescent="0.2">
      <c r="A55" s="179">
        <v>41</v>
      </c>
      <c r="B55" s="180" t="s">
        <v>885</v>
      </c>
      <c r="C55" s="189" t="s">
        <v>886</v>
      </c>
      <c r="D55" s="181" t="s">
        <v>252</v>
      </c>
      <c r="E55" s="182">
        <v>33</v>
      </c>
      <c r="F55" s="183"/>
      <c r="G55" s="184">
        <f t="shared" si="7"/>
        <v>0</v>
      </c>
      <c r="H55" s="183"/>
      <c r="I55" s="184">
        <f t="shared" si="8"/>
        <v>0</v>
      </c>
      <c r="J55" s="183"/>
      <c r="K55" s="184">
        <f t="shared" si="9"/>
        <v>0</v>
      </c>
      <c r="L55" s="184">
        <v>21</v>
      </c>
      <c r="M55" s="184">
        <f t="shared" si="10"/>
        <v>0</v>
      </c>
      <c r="N55" s="184">
        <v>0</v>
      </c>
      <c r="O55" s="184">
        <f t="shared" si="11"/>
        <v>0</v>
      </c>
      <c r="P55" s="184">
        <v>0</v>
      </c>
      <c r="Q55" s="184">
        <f t="shared" si="12"/>
        <v>0</v>
      </c>
      <c r="R55" s="184" t="s">
        <v>459</v>
      </c>
      <c r="S55" s="184" t="s">
        <v>239</v>
      </c>
      <c r="T55" s="185" t="s">
        <v>300</v>
      </c>
      <c r="U55" s="160">
        <v>0</v>
      </c>
      <c r="V55" s="160">
        <f t="shared" si="13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855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33.75" outlineLevel="1" x14ac:dyDescent="0.2">
      <c r="A56" s="179">
        <v>42</v>
      </c>
      <c r="B56" s="180" t="s">
        <v>887</v>
      </c>
      <c r="C56" s="189" t="s">
        <v>888</v>
      </c>
      <c r="D56" s="181" t="s">
        <v>252</v>
      </c>
      <c r="E56" s="182">
        <v>8</v>
      </c>
      <c r="F56" s="183"/>
      <c r="G56" s="184">
        <f t="shared" si="7"/>
        <v>0</v>
      </c>
      <c r="H56" s="183"/>
      <c r="I56" s="184">
        <f t="shared" si="8"/>
        <v>0</v>
      </c>
      <c r="J56" s="183"/>
      <c r="K56" s="184">
        <f t="shared" si="9"/>
        <v>0</v>
      </c>
      <c r="L56" s="184">
        <v>21</v>
      </c>
      <c r="M56" s="184">
        <f t="shared" si="10"/>
        <v>0</v>
      </c>
      <c r="N56" s="184">
        <v>0</v>
      </c>
      <c r="O56" s="184">
        <f t="shared" si="11"/>
        <v>0</v>
      </c>
      <c r="P56" s="184">
        <v>0</v>
      </c>
      <c r="Q56" s="184">
        <f t="shared" si="12"/>
        <v>0</v>
      </c>
      <c r="R56" s="184" t="s">
        <v>459</v>
      </c>
      <c r="S56" s="184" t="s">
        <v>239</v>
      </c>
      <c r="T56" s="185" t="s">
        <v>300</v>
      </c>
      <c r="U56" s="160">
        <v>0</v>
      </c>
      <c r="V56" s="160">
        <f t="shared" si="13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855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9">
        <v>43</v>
      </c>
      <c r="B57" s="180" t="s">
        <v>889</v>
      </c>
      <c r="C57" s="189" t="s">
        <v>890</v>
      </c>
      <c r="D57" s="181" t="s">
        <v>860</v>
      </c>
      <c r="E57" s="182">
        <v>86.4</v>
      </c>
      <c r="F57" s="183"/>
      <c r="G57" s="184">
        <f t="shared" si="7"/>
        <v>0</v>
      </c>
      <c r="H57" s="183"/>
      <c r="I57" s="184">
        <f t="shared" si="8"/>
        <v>0</v>
      </c>
      <c r="J57" s="183"/>
      <c r="K57" s="184">
        <f t="shared" si="9"/>
        <v>0</v>
      </c>
      <c r="L57" s="184">
        <v>21</v>
      </c>
      <c r="M57" s="184">
        <f t="shared" si="10"/>
        <v>0</v>
      </c>
      <c r="N57" s="184">
        <v>0</v>
      </c>
      <c r="O57" s="184">
        <f t="shared" si="11"/>
        <v>0</v>
      </c>
      <c r="P57" s="184">
        <v>0</v>
      </c>
      <c r="Q57" s="184">
        <f t="shared" si="12"/>
        <v>0</v>
      </c>
      <c r="R57" s="184" t="s">
        <v>459</v>
      </c>
      <c r="S57" s="184" t="s">
        <v>239</v>
      </c>
      <c r="T57" s="185" t="s">
        <v>300</v>
      </c>
      <c r="U57" s="160">
        <v>0</v>
      </c>
      <c r="V57" s="160">
        <f t="shared" si="13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855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9">
        <v>44</v>
      </c>
      <c r="B58" s="180" t="s">
        <v>891</v>
      </c>
      <c r="C58" s="189" t="s">
        <v>892</v>
      </c>
      <c r="D58" s="181" t="s">
        <v>252</v>
      </c>
      <c r="E58" s="182">
        <v>21</v>
      </c>
      <c r="F58" s="183"/>
      <c r="G58" s="184">
        <f t="shared" si="7"/>
        <v>0</v>
      </c>
      <c r="H58" s="183"/>
      <c r="I58" s="184">
        <f t="shared" si="8"/>
        <v>0</v>
      </c>
      <c r="J58" s="183"/>
      <c r="K58" s="184">
        <f t="shared" si="9"/>
        <v>0</v>
      </c>
      <c r="L58" s="184">
        <v>21</v>
      </c>
      <c r="M58" s="184">
        <f t="shared" si="10"/>
        <v>0</v>
      </c>
      <c r="N58" s="184">
        <v>0</v>
      </c>
      <c r="O58" s="184">
        <f t="shared" si="11"/>
        <v>0</v>
      </c>
      <c r="P58" s="184">
        <v>0</v>
      </c>
      <c r="Q58" s="184">
        <f t="shared" si="12"/>
        <v>0</v>
      </c>
      <c r="R58" s="184" t="s">
        <v>459</v>
      </c>
      <c r="S58" s="184" t="s">
        <v>239</v>
      </c>
      <c r="T58" s="185" t="s">
        <v>300</v>
      </c>
      <c r="U58" s="160">
        <v>0</v>
      </c>
      <c r="V58" s="160">
        <f t="shared" si="13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855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9">
        <v>45</v>
      </c>
      <c r="B59" s="180" t="s">
        <v>893</v>
      </c>
      <c r="C59" s="189" t="s">
        <v>894</v>
      </c>
      <c r="D59" s="181" t="s">
        <v>252</v>
      </c>
      <c r="E59" s="182">
        <v>7</v>
      </c>
      <c r="F59" s="183"/>
      <c r="G59" s="184">
        <f t="shared" si="7"/>
        <v>0</v>
      </c>
      <c r="H59" s="183"/>
      <c r="I59" s="184">
        <f t="shared" si="8"/>
        <v>0</v>
      </c>
      <c r="J59" s="183"/>
      <c r="K59" s="184">
        <f t="shared" si="9"/>
        <v>0</v>
      </c>
      <c r="L59" s="184">
        <v>21</v>
      </c>
      <c r="M59" s="184">
        <f t="shared" si="10"/>
        <v>0</v>
      </c>
      <c r="N59" s="184">
        <v>0</v>
      </c>
      <c r="O59" s="184">
        <f t="shared" si="11"/>
        <v>0</v>
      </c>
      <c r="P59" s="184">
        <v>0</v>
      </c>
      <c r="Q59" s="184">
        <f t="shared" si="12"/>
        <v>0</v>
      </c>
      <c r="R59" s="184" t="s">
        <v>459</v>
      </c>
      <c r="S59" s="184" t="s">
        <v>239</v>
      </c>
      <c r="T59" s="185" t="s">
        <v>300</v>
      </c>
      <c r="U59" s="160">
        <v>0</v>
      </c>
      <c r="V59" s="160">
        <f t="shared" si="13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855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9">
        <v>46</v>
      </c>
      <c r="B60" s="180" t="s">
        <v>895</v>
      </c>
      <c r="C60" s="189" t="s">
        <v>896</v>
      </c>
      <c r="D60" s="181" t="s">
        <v>252</v>
      </c>
      <c r="E60" s="182">
        <v>14</v>
      </c>
      <c r="F60" s="183"/>
      <c r="G60" s="184">
        <f t="shared" si="7"/>
        <v>0</v>
      </c>
      <c r="H60" s="183"/>
      <c r="I60" s="184">
        <f t="shared" si="8"/>
        <v>0</v>
      </c>
      <c r="J60" s="183"/>
      <c r="K60" s="184">
        <f t="shared" si="9"/>
        <v>0</v>
      </c>
      <c r="L60" s="184">
        <v>21</v>
      </c>
      <c r="M60" s="184">
        <f t="shared" si="10"/>
        <v>0</v>
      </c>
      <c r="N60" s="184">
        <v>0</v>
      </c>
      <c r="O60" s="184">
        <f t="shared" si="11"/>
        <v>0</v>
      </c>
      <c r="P60" s="184">
        <v>0</v>
      </c>
      <c r="Q60" s="184">
        <f t="shared" si="12"/>
        <v>0</v>
      </c>
      <c r="R60" s="184" t="s">
        <v>459</v>
      </c>
      <c r="S60" s="184" t="s">
        <v>239</v>
      </c>
      <c r="T60" s="185" t="s">
        <v>300</v>
      </c>
      <c r="U60" s="160">
        <v>0</v>
      </c>
      <c r="V60" s="160">
        <f t="shared" si="13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855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9">
        <v>47</v>
      </c>
      <c r="B61" s="180" t="s">
        <v>897</v>
      </c>
      <c r="C61" s="189" t="s">
        <v>898</v>
      </c>
      <c r="D61" s="181" t="s">
        <v>252</v>
      </c>
      <c r="E61" s="182">
        <v>7</v>
      </c>
      <c r="F61" s="183"/>
      <c r="G61" s="184">
        <f t="shared" si="7"/>
        <v>0</v>
      </c>
      <c r="H61" s="183"/>
      <c r="I61" s="184">
        <f t="shared" si="8"/>
        <v>0</v>
      </c>
      <c r="J61" s="183"/>
      <c r="K61" s="184">
        <f t="shared" si="9"/>
        <v>0</v>
      </c>
      <c r="L61" s="184">
        <v>21</v>
      </c>
      <c r="M61" s="184">
        <f t="shared" si="10"/>
        <v>0</v>
      </c>
      <c r="N61" s="184">
        <v>0</v>
      </c>
      <c r="O61" s="184">
        <f t="shared" si="11"/>
        <v>0</v>
      </c>
      <c r="P61" s="184">
        <v>0</v>
      </c>
      <c r="Q61" s="184">
        <f t="shared" si="12"/>
        <v>0</v>
      </c>
      <c r="R61" s="184" t="s">
        <v>459</v>
      </c>
      <c r="S61" s="184" t="s">
        <v>239</v>
      </c>
      <c r="T61" s="185" t="s">
        <v>300</v>
      </c>
      <c r="U61" s="160">
        <v>0</v>
      </c>
      <c r="V61" s="160">
        <f t="shared" si="13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855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9">
        <v>48</v>
      </c>
      <c r="B62" s="180" t="s">
        <v>899</v>
      </c>
      <c r="C62" s="189" t="s">
        <v>900</v>
      </c>
      <c r="D62" s="181" t="s">
        <v>252</v>
      </c>
      <c r="E62" s="182">
        <v>7</v>
      </c>
      <c r="F62" s="183"/>
      <c r="G62" s="184">
        <f t="shared" si="7"/>
        <v>0</v>
      </c>
      <c r="H62" s="183"/>
      <c r="I62" s="184">
        <f t="shared" si="8"/>
        <v>0</v>
      </c>
      <c r="J62" s="183"/>
      <c r="K62" s="184">
        <f t="shared" si="9"/>
        <v>0</v>
      </c>
      <c r="L62" s="184">
        <v>21</v>
      </c>
      <c r="M62" s="184">
        <f t="shared" si="10"/>
        <v>0</v>
      </c>
      <c r="N62" s="184">
        <v>0</v>
      </c>
      <c r="O62" s="184">
        <f t="shared" si="11"/>
        <v>0</v>
      </c>
      <c r="P62" s="184">
        <v>0</v>
      </c>
      <c r="Q62" s="184">
        <f t="shared" si="12"/>
        <v>0</v>
      </c>
      <c r="R62" s="184" t="s">
        <v>459</v>
      </c>
      <c r="S62" s="184" t="s">
        <v>239</v>
      </c>
      <c r="T62" s="185" t="s">
        <v>300</v>
      </c>
      <c r="U62" s="160">
        <v>0</v>
      </c>
      <c r="V62" s="160">
        <f t="shared" si="13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855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33.75" outlineLevel="1" x14ac:dyDescent="0.2">
      <c r="A63" s="179">
        <v>49</v>
      </c>
      <c r="B63" s="180" t="s">
        <v>901</v>
      </c>
      <c r="C63" s="189" t="s">
        <v>902</v>
      </c>
      <c r="D63" s="181" t="s">
        <v>252</v>
      </c>
      <c r="E63" s="182">
        <v>1</v>
      </c>
      <c r="F63" s="183"/>
      <c r="G63" s="184">
        <f t="shared" si="7"/>
        <v>0</v>
      </c>
      <c r="H63" s="183"/>
      <c r="I63" s="184">
        <f t="shared" si="8"/>
        <v>0</v>
      </c>
      <c r="J63" s="183"/>
      <c r="K63" s="184">
        <f t="shared" si="9"/>
        <v>0</v>
      </c>
      <c r="L63" s="184">
        <v>21</v>
      </c>
      <c r="M63" s="184">
        <f t="shared" si="10"/>
        <v>0</v>
      </c>
      <c r="N63" s="184">
        <v>0</v>
      </c>
      <c r="O63" s="184">
        <f t="shared" si="11"/>
        <v>0</v>
      </c>
      <c r="P63" s="184">
        <v>0</v>
      </c>
      <c r="Q63" s="184">
        <f t="shared" si="12"/>
        <v>0</v>
      </c>
      <c r="R63" s="184" t="s">
        <v>459</v>
      </c>
      <c r="S63" s="184" t="s">
        <v>903</v>
      </c>
      <c r="T63" s="185" t="s">
        <v>903</v>
      </c>
      <c r="U63" s="160">
        <v>0</v>
      </c>
      <c r="V63" s="160">
        <f t="shared" si="13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855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5" t="s">
        <v>234</v>
      </c>
      <c r="B64" s="166" t="s">
        <v>204</v>
      </c>
      <c r="C64" s="187" t="s">
        <v>205</v>
      </c>
      <c r="D64" s="167"/>
      <c r="E64" s="168"/>
      <c r="F64" s="169"/>
      <c r="G64" s="169">
        <f>SUMIF(AG65:AG69,"&lt;&gt;NOR",G65:G69)</f>
        <v>0</v>
      </c>
      <c r="H64" s="169"/>
      <c r="I64" s="169">
        <f>SUM(I65:I69)</f>
        <v>0</v>
      </c>
      <c r="J64" s="169"/>
      <c r="K64" s="169">
        <f>SUM(K65:K69)</f>
        <v>0</v>
      </c>
      <c r="L64" s="169"/>
      <c r="M64" s="169">
        <f>SUM(M65:M69)</f>
        <v>0</v>
      </c>
      <c r="N64" s="169"/>
      <c r="O64" s="169">
        <f>SUM(O65:O69)</f>
        <v>0</v>
      </c>
      <c r="P64" s="169"/>
      <c r="Q64" s="169">
        <f>SUM(Q65:Q69)</f>
        <v>0</v>
      </c>
      <c r="R64" s="169"/>
      <c r="S64" s="169"/>
      <c r="T64" s="170"/>
      <c r="U64" s="164"/>
      <c r="V64" s="164">
        <f>SUM(V65:V69)</f>
        <v>0</v>
      </c>
      <c r="W64" s="164"/>
      <c r="AG64" t="s">
        <v>235</v>
      </c>
    </row>
    <row r="65" spans="1:60" outlineLevel="1" x14ac:dyDescent="0.2">
      <c r="A65" s="179">
        <v>50</v>
      </c>
      <c r="B65" s="180" t="s">
        <v>904</v>
      </c>
      <c r="C65" s="189" t="s">
        <v>905</v>
      </c>
      <c r="D65" s="181" t="s">
        <v>342</v>
      </c>
      <c r="E65" s="182">
        <v>24</v>
      </c>
      <c r="F65" s="183"/>
      <c r="G65" s="184">
        <f>ROUND(E65*F65,2)</f>
        <v>0</v>
      </c>
      <c r="H65" s="183"/>
      <c r="I65" s="184">
        <f>ROUND(E65*H65,2)</f>
        <v>0</v>
      </c>
      <c r="J65" s="183"/>
      <c r="K65" s="184">
        <f>ROUND(E65*J65,2)</f>
        <v>0</v>
      </c>
      <c r="L65" s="184">
        <v>21</v>
      </c>
      <c r="M65" s="184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4"/>
      <c r="S65" s="184" t="s">
        <v>239</v>
      </c>
      <c r="T65" s="185" t="s">
        <v>300</v>
      </c>
      <c r="U65" s="160">
        <v>0</v>
      </c>
      <c r="V65" s="160">
        <f>ROUND(E65*U65,2)</f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798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9">
        <v>51</v>
      </c>
      <c r="B66" s="180" t="s">
        <v>906</v>
      </c>
      <c r="C66" s="189" t="s">
        <v>907</v>
      </c>
      <c r="D66" s="181" t="s">
        <v>342</v>
      </c>
      <c r="E66" s="182">
        <v>24</v>
      </c>
      <c r="F66" s="183"/>
      <c r="G66" s="184">
        <f>ROUND(E66*F66,2)</f>
        <v>0</v>
      </c>
      <c r="H66" s="183"/>
      <c r="I66" s="184">
        <f>ROUND(E66*H66,2)</f>
        <v>0</v>
      </c>
      <c r="J66" s="183"/>
      <c r="K66" s="184">
        <f>ROUND(E66*J66,2)</f>
        <v>0</v>
      </c>
      <c r="L66" s="184">
        <v>21</v>
      </c>
      <c r="M66" s="184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4"/>
      <c r="S66" s="184" t="s">
        <v>239</v>
      </c>
      <c r="T66" s="185" t="s">
        <v>300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798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9">
        <v>52</v>
      </c>
      <c r="B67" s="180" t="s">
        <v>908</v>
      </c>
      <c r="C67" s="189" t="s">
        <v>909</v>
      </c>
      <c r="D67" s="181" t="s">
        <v>342</v>
      </c>
      <c r="E67" s="182">
        <v>24</v>
      </c>
      <c r="F67" s="183"/>
      <c r="G67" s="184">
        <f>ROUND(E67*F67,2)</f>
        <v>0</v>
      </c>
      <c r="H67" s="183"/>
      <c r="I67" s="184">
        <f>ROUND(E67*H67,2)</f>
        <v>0</v>
      </c>
      <c r="J67" s="183"/>
      <c r="K67" s="184">
        <f>ROUND(E67*J67,2)</f>
        <v>0</v>
      </c>
      <c r="L67" s="184">
        <v>21</v>
      </c>
      <c r="M67" s="184">
        <f>G67*(1+L67/100)</f>
        <v>0</v>
      </c>
      <c r="N67" s="184">
        <v>0</v>
      </c>
      <c r="O67" s="184">
        <f>ROUND(E67*N67,2)</f>
        <v>0</v>
      </c>
      <c r="P67" s="184">
        <v>0</v>
      </c>
      <c r="Q67" s="184">
        <f>ROUND(E67*P67,2)</f>
        <v>0</v>
      </c>
      <c r="R67" s="184"/>
      <c r="S67" s="184" t="s">
        <v>239</v>
      </c>
      <c r="T67" s="185" t="s">
        <v>300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798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9">
        <v>53</v>
      </c>
      <c r="B68" s="180" t="s">
        <v>910</v>
      </c>
      <c r="C68" s="189" t="s">
        <v>911</v>
      </c>
      <c r="D68" s="181" t="s">
        <v>342</v>
      </c>
      <c r="E68" s="182">
        <v>24</v>
      </c>
      <c r="F68" s="183"/>
      <c r="G68" s="184">
        <f>ROUND(E68*F68,2)</f>
        <v>0</v>
      </c>
      <c r="H68" s="183"/>
      <c r="I68" s="184">
        <f>ROUND(E68*H68,2)</f>
        <v>0</v>
      </c>
      <c r="J68" s="183"/>
      <c r="K68" s="184">
        <f>ROUND(E68*J68,2)</f>
        <v>0</v>
      </c>
      <c r="L68" s="184">
        <v>21</v>
      </c>
      <c r="M68" s="184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4"/>
      <c r="S68" s="184" t="s">
        <v>239</v>
      </c>
      <c r="T68" s="185" t="s">
        <v>300</v>
      </c>
      <c r="U68" s="160">
        <v>0</v>
      </c>
      <c r="V68" s="160">
        <f>ROUND(E68*U68,2)</f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798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1">
        <v>54</v>
      </c>
      <c r="B69" s="172" t="s">
        <v>912</v>
      </c>
      <c r="C69" s="188" t="s">
        <v>913</v>
      </c>
      <c r="D69" s="173" t="s">
        <v>327</v>
      </c>
      <c r="E69" s="174">
        <v>12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239</v>
      </c>
      <c r="T69" s="177" t="s">
        <v>300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798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5"/>
      <c r="B70" s="6"/>
      <c r="C70" s="190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E70">
        <v>15</v>
      </c>
      <c r="AF70">
        <v>21</v>
      </c>
    </row>
    <row r="71" spans="1:60" x14ac:dyDescent="0.2">
      <c r="A71" s="154"/>
      <c r="B71" s="155" t="s">
        <v>29</v>
      </c>
      <c r="C71" s="191"/>
      <c r="D71" s="156"/>
      <c r="E71" s="157"/>
      <c r="F71" s="157"/>
      <c r="G71" s="186">
        <f>G8+G64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f>SUMIF(L7:L69,AE70,G7:G69)</f>
        <v>0</v>
      </c>
      <c r="AF71">
        <f>SUMIF(L7:L69,AF70,G7:G69)</f>
        <v>0</v>
      </c>
      <c r="AG71" t="s">
        <v>292</v>
      </c>
    </row>
    <row r="72" spans="1:60" x14ac:dyDescent="0.2">
      <c r="C72" s="192"/>
      <c r="D72" s="142"/>
      <c r="AG72" t="s">
        <v>294</v>
      </c>
    </row>
    <row r="73" spans="1:60" x14ac:dyDescent="0.2">
      <c r="D73" s="142"/>
    </row>
    <row r="74" spans="1:60" x14ac:dyDescent="0.2">
      <c r="D74" s="142"/>
    </row>
    <row r="75" spans="1:60" x14ac:dyDescent="0.2">
      <c r="D75" s="142"/>
    </row>
    <row r="76" spans="1:60" x14ac:dyDescent="0.2">
      <c r="D76" s="142"/>
    </row>
    <row r="77" spans="1:60" x14ac:dyDescent="0.2">
      <c r="D77" s="142"/>
    </row>
    <row r="78" spans="1:60" x14ac:dyDescent="0.2">
      <c r="D78" s="142"/>
    </row>
    <row r="79" spans="1:60" x14ac:dyDescent="0.2">
      <c r="D79" s="142"/>
    </row>
    <row r="80" spans="1:60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77WCNsteLhbHsK6xHg0tVRGKE8j8QttD0vZ7+SyAE663OdxK7POVe+qdMThh1tEJYtVqfj+z1Bhl/0ybyUQetQ==" saltValue="+qq7Ch8dC3vfo5ajk0Hymg==" spinCount="100000" sheet="1"/>
  <mergeCells count="10">
    <mergeCell ref="C35:G35"/>
    <mergeCell ref="C36:G36"/>
    <mergeCell ref="C37:G37"/>
    <mergeCell ref="C38:G38"/>
    <mergeCell ref="A1:G1"/>
    <mergeCell ref="C2:G2"/>
    <mergeCell ref="C3:G3"/>
    <mergeCell ref="C4:G4"/>
    <mergeCell ref="C33:G33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63</v>
      </c>
      <c r="C3" s="259" t="s">
        <v>64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58</v>
      </c>
      <c r="C4" s="262" t="s">
        <v>65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58</v>
      </c>
      <c r="C8" s="187" t="s">
        <v>98</v>
      </c>
      <c r="D8" s="167"/>
      <c r="E8" s="168"/>
      <c r="F8" s="169"/>
      <c r="G8" s="169">
        <f>SUMIF(AG9:AG67,"&lt;&gt;NOR",G9:G67)</f>
        <v>0</v>
      </c>
      <c r="H8" s="169"/>
      <c r="I8" s="169">
        <f>SUM(I9:I67)</f>
        <v>0</v>
      </c>
      <c r="J8" s="169"/>
      <c r="K8" s="169">
        <f>SUM(K9:K67)</f>
        <v>0</v>
      </c>
      <c r="L8" s="169"/>
      <c r="M8" s="169">
        <f>SUM(M9:M67)</f>
        <v>0</v>
      </c>
      <c r="N8" s="169"/>
      <c r="O8" s="169">
        <f>SUM(O9:O67)</f>
        <v>0.1</v>
      </c>
      <c r="P8" s="169"/>
      <c r="Q8" s="169">
        <f>SUM(Q9:Q67)</f>
        <v>0</v>
      </c>
      <c r="R8" s="169"/>
      <c r="S8" s="169"/>
      <c r="T8" s="170"/>
      <c r="U8" s="164"/>
      <c r="V8" s="164">
        <f>SUM(V9:V67)</f>
        <v>494.28999999999991</v>
      </c>
      <c r="W8" s="164"/>
      <c r="AG8" t="s">
        <v>235</v>
      </c>
    </row>
    <row r="9" spans="1:60" outlineLevel="1" x14ac:dyDescent="0.2">
      <c r="A9" s="171">
        <v>1</v>
      </c>
      <c r="B9" s="172" t="s">
        <v>914</v>
      </c>
      <c r="C9" s="188" t="s">
        <v>915</v>
      </c>
      <c r="D9" s="173" t="s">
        <v>298</v>
      </c>
      <c r="E9" s="174">
        <v>77.832750000000004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299</v>
      </c>
      <c r="S9" s="176" t="s">
        <v>239</v>
      </c>
      <c r="T9" s="177" t="s">
        <v>300</v>
      </c>
      <c r="U9" s="160">
        <v>0.42199999999999999</v>
      </c>
      <c r="V9" s="160">
        <f>ROUND(E9*U9,2)</f>
        <v>32.85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301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5" t="s">
        <v>916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01" t="s">
        <v>917</v>
      </c>
      <c r="D11" s="193"/>
      <c r="E11" s="194">
        <v>2.31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01" t="s">
        <v>918</v>
      </c>
      <c r="D12" s="193"/>
      <c r="E12" s="194">
        <v>17.05275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305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01" t="s">
        <v>919</v>
      </c>
      <c r="D13" s="193"/>
      <c r="E13" s="194">
        <v>52.47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305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01" t="s">
        <v>920</v>
      </c>
      <c r="D14" s="193"/>
      <c r="E14" s="194">
        <v>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1">
        <v>2</v>
      </c>
      <c r="B15" s="172" t="s">
        <v>921</v>
      </c>
      <c r="C15" s="188" t="s">
        <v>922</v>
      </c>
      <c r="D15" s="173" t="s">
        <v>298</v>
      </c>
      <c r="E15" s="174">
        <v>77.832750000000004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299</v>
      </c>
      <c r="S15" s="176" t="s">
        <v>239</v>
      </c>
      <c r="T15" s="177" t="s">
        <v>300</v>
      </c>
      <c r="U15" s="160">
        <v>8.7999999999999995E-2</v>
      </c>
      <c r="V15" s="160">
        <f>ROUND(E15*U15,2)</f>
        <v>6.85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65" t="s">
        <v>916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01" t="s">
        <v>917</v>
      </c>
      <c r="D17" s="193"/>
      <c r="E17" s="194">
        <v>2.31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305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01" t="s">
        <v>918</v>
      </c>
      <c r="D18" s="193"/>
      <c r="E18" s="194">
        <v>17.05275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305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01" t="s">
        <v>919</v>
      </c>
      <c r="D19" s="193"/>
      <c r="E19" s="194">
        <v>52.47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305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01" t="s">
        <v>920</v>
      </c>
      <c r="D20" s="193"/>
      <c r="E20" s="194">
        <v>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305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1">
        <v>3</v>
      </c>
      <c r="B21" s="172" t="s">
        <v>923</v>
      </c>
      <c r="C21" s="188" t="s">
        <v>924</v>
      </c>
      <c r="D21" s="173" t="s">
        <v>298</v>
      </c>
      <c r="E21" s="174">
        <v>2.5272000000000001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299</v>
      </c>
      <c r="S21" s="176" t="s">
        <v>239</v>
      </c>
      <c r="T21" s="177" t="s">
        <v>300</v>
      </c>
      <c r="U21" s="160">
        <v>0.27</v>
      </c>
      <c r="V21" s="160">
        <f>ROUND(E21*U21,2)</f>
        <v>0.68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58"/>
      <c r="B22" s="159"/>
      <c r="C22" s="265" t="s">
        <v>925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8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01" t="s">
        <v>926</v>
      </c>
      <c r="D23" s="193"/>
      <c r="E23" s="194">
        <v>2.5272000000000001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305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1">
        <v>4</v>
      </c>
      <c r="B24" s="172" t="s">
        <v>927</v>
      </c>
      <c r="C24" s="188" t="s">
        <v>928</v>
      </c>
      <c r="D24" s="173" t="s">
        <v>298</v>
      </c>
      <c r="E24" s="174">
        <v>43.941600000000001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 t="s">
        <v>299</v>
      </c>
      <c r="S24" s="176" t="s">
        <v>239</v>
      </c>
      <c r="T24" s="177" t="s">
        <v>300</v>
      </c>
      <c r="U24" s="160">
        <v>3.5329999999999999</v>
      </c>
      <c r="V24" s="160">
        <f>ROUND(E24*U24,2)</f>
        <v>155.25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65" t="s">
        <v>929</v>
      </c>
      <c r="D25" s="266"/>
      <c r="E25" s="266"/>
      <c r="F25" s="266"/>
      <c r="G25" s="266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01" t="s">
        <v>930</v>
      </c>
      <c r="D26" s="193"/>
      <c r="E26" s="194">
        <v>43.941600000000001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305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1">
        <v>5</v>
      </c>
      <c r="B27" s="172" t="s">
        <v>296</v>
      </c>
      <c r="C27" s="188" t="s">
        <v>297</v>
      </c>
      <c r="D27" s="173" t="s">
        <v>298</v>
      </c>
      <c r="E27" s="174">
        <v>34.32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299</v>
      </c>
      <c r="S27" s="176" t="s">
        <v>239</v>
      </c>
      <c r="T27" s="177" t="s">
        <v>300</v>
      </c>
      <c r="U27" s="160">
        <v>4.7279999999999998</v>
      </c>
      <c r="V27" s="160">
        <f>ROUND(E27*U27,2)</f>
        <v>162.26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65" t="s">
        <v>302</v>
      </c>
      <c r="D28" s="266"/>
      <c r="E28" s="266"/>
      <c r="F28" s="266"/>
      <c r="G28" s="266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01" t="s">
        <v>931</v>
      </c>
      <c r="D29" s="193"/>
      <c r="E29" s="194">
        <v>34.32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305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1">
        <v>6</v>
      </c>
      <c r="B30" s="172" t="s">
        <v>932</v>
      </c>
      <c r="C30" s="188" t="s">
        <v>933</v>
      </c>
      <c r="D30" s="173" t="s">
        <v>298</v>
      </c>
      <c r="E30" s="174">
        <v>50.434690000000003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299</v>
      </c>
      <c r="S30" s="176" t="s">
        <v>239</v>
      </c>
      <c r="T30" s="177" t="s">
        <v>300</v>
      </c>
      <c r="U30" s="160">
        <v>1.0999999999999999E-2</v>
      </c>
      <c r="V30" s="160">
        <f>ROUND(E30*U30,2)</f>
        <v>0.55000000000000004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65" t="s">
        <v>309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01" t="s">
        <v>934</v>
      </c>
      <c r="D32" s="193"/>
      <c r="E32" s="194">
        <v>33.27169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305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01" t="s">
        <v>935</v>
      </c>
      <c r="D33" s="193"/>
      <c r="E33" s="194">
        <v>17.163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305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1">
        <v>7</v>
      </c>
      <c r="B34" s="172" t="s">
        <v>936</v>
      </c>
      <c r="C34" s="188" t="s">
        <v>937</v>
      </c>
      <c r="D34" s="173" t="s">
        <v>298</v>
      </c>
      <c r="E34" s="174">
        <v>125.34985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 t="s">
        <v>299</v>
      </c>
      <c r="S34" s="176" t="s">
        <v>239</v>
      </c>
      <c r="T34" s="177" t="s">
        <v>300</v>
      </c>
      <c r="U34" s="160">
        <v>1.0999999999999999E-2</v>
      </c>
      <c r="V34" s="160">
        <f>ROUND(E34*U34,2)</f>
        <v>1.38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65" t="s">
        <v>309</v>
      </c>
      <c r="D35" s="266"/>
      <c r="E35" s="266"/>
      <c r="F35" s="266"/>
      <c r="G35" s="266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56.25" outlineLevel="1" x14ac:dyDescent="0.2">
      <c r="A36" s="158"/>
      <c r="B36" s="159"/>
      <c r="C36" s="256" t="s">
        <v>938</v>
      </c>
      <c r="D36" s="257"/>
      <c r="E36" s="257"/>
      <c r="F36" s="257"/>
      <c r="G36" s="257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8" t="str">
        <f>C36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01" t="s">
        <v>939</v>
      </c>
      <c r="D37" s="193"/>
      <c r="E37" s="194">
        <v>125.34985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305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 x14ac:dyDescent="0.2">
      <c r="A38" s="171">
        <v>8</v>
      </c>
      <c r="B38" s="172" t="s">
        <v>940</v>
      </c>
      <c r="C38" s="188" t="s">
        <v>941</v>
      </c>
      <c r="D38" s="173" t="s">
        <v>298</v>
      </c>
      <c r="E38" s="174">
        <v>1880.24775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 t="s">
        <v>299</v>
      </c>
      <c r="S38" s="176" t="s">
        <v>239</v>
      </c>
      <c r="T38" s="177" t="s">
        <v>300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415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65" t="s">
        <v>309</v>
      </c>
      <c r="D39" s="266"/>
      <c r="E39" s="266"/>
      <c r="F39" s="266"/>
      <c r="G39" s="266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01" t="s">
        <v>942</v>
      </c>
      <c r="D40" s="193"/>
      <c r="E40" s="194">
        <v>1880.24775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305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1">
        <v>9</v>
      </c>
      <c r="B41" s="172" t="s">
        <v>943</v>
      </c>
      <c r="C41" s="188" t="s">
        <v>944</v>
      </c>
      <c r="D41" s="173" t="s">
        <v>298</v>
      </c>
      <c r="E41" s="174">
        <v>50.434690000000003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299</v>
      </c>
      <c r="S41" s="176" t="s">
        <v>239</v>
      </c>
      <c r="T41" s="177" t="s">
        <v>300</v>
      </c>
      <c r="U41" s="160">
        <v>0.65200000000000002</v>
      </c>
      <c r="V41" s="160">
        <f>ROUND(E41*U41,2)</f>
        <v>32.880000000000003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01" t="s">
        <v>934</v>
      </c>
      <c r="D42" s="193"/>
      <c r="E42" s="194">
        <v>33.27169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305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01" t="s">
        <v>935</v>
      </c>
      <c r="D43" s="193"/>
      <c r="E43" s="194">
        <v>17.163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305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1">
        <v>10</v>
      </c>
      <c r="B44" s="172" t="s">
        <v>310</v>
      </c>
      <c r="C44" s="188" t="s">
        <v>311</v>
      </c>
      <c r="D44" s="173" t="s">
        <v>298</v>
      </c>
      <c r="E44" s="174">
        <v>125.34985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299</v>
      </c>
      <c r="S44" s="176" t="s">
        <v>239</v>
      </c>
      <c r="T44" s="177" t="s">
        <v>300</v>
      </c>
      <c r="U44" s="160">
        <v>8.9999999999999993E-3</v>
      </c>
      <c r="V44" s="160">
        <f>ROUND(E44*U44,2)</f>
        <v>1.1299999999999999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56.25" outlineLevel="1" x14ac:dyDescent="0.2">
      <c r="A45" s="158"/>
      <c r="B45" s="159"/>
      <c r="C45" s="254" t="s">
        <v>938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01" t="s">
        <v>939</v>
      </c>
      <c r="D46" s="193"/>
      <c r="E46" s="194">
        <v>125.34985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305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71">
        <v>11</v>
      </c>
      <c r="B47" s="172" t="s">
        <v>945</v>
      </c>
      <c r="C47" s="188" t="s">
        <v>946</v>
      </c>
      <c r="D47" s="173" t="s">
        <v>298</v>
      </c>
      <c r="E47" s="174">
        <v>33.271700000000003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299</v>
      </c>
      <c r="S47" s="176" t="s">
        <v>239</v>
      </c>
      <c r="T47" s="177" t="s">
        <v>300</v>
      </c>
      <c r="U47" s="160">
        <v>1.2390000000000001</v>
      </c>
      <c r="V47" s="160">
        <f>ROUND(E47*U47,2)</f>
        <v>41.22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443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65" t="s">
        <v>947</v>
      </c>
      <c r="D48" s="266"/>
      <c r="E48" s="266"/>
      <c r="F48" s="266"/>
      <c r="G48" s="26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01" t="s">
        <v>934</v>
      </c>
      <c r="D49" s="193"/>
      <c r="E49" s="194">
        <v>33.27169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305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1">
        <v>12</v>
      </c>
      <c r="B50" s="172" t="s">
        <v>948</v>
      </c>
      <c r="C50" s="188" t="s">
        <v>949</v>
      </c>
      <c r="D50" s="173" t="s">
        <v>298</v>
      </c>
      <c r="E50" s="174">
        <v>17.163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299</v>
      </c>
      <c r="S50" s="176" t="s">
        <v>239</v>
      </c>
      <c r="T50" s="177" t="s">
        <v>300</v>
      </c>
      <c r="U50" s="160">
        <v>2.1949999999999998</v>
      </c>
      <c r="V50" s="160">
        <f>ROUND(E50*U50,2)</f>
        <v>37.67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58"/>
      <c r="B51" s="159"/>
      <c r="C51" s="265" t="s">
        <v>950</v>
      </c>
      <c r="D51" s="266"/>
      <c r="E51" s="266"/>
      <c r="F51" s="266"/>
      <c r="G51" s="26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78" t="str">
        <f>C51</f>
        <v>sypaninou z vhodných hornin tř. 1 - 4 nebo materiálem, uloženým ve vzdálenosti do 30 m od vnějšího kraje objektu, pro jakoukoliv míru zhutnění,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01" t="s">
        <v>935</v>
      </c>
      <c r="D52" s="193"/>
      <c r="E52" s="194">
        <v>17.163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305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1">
        <v>13</v>
      </c>
      <c r="B53" s="172" t="s">
        <v>951</v>
      </c>
      <c r="C53" s="188" t="s">
        <v>952</v>
      </c>
      <c r="D53" s="173" t="s">
        <v>327</v>
      </c>
      <c r="E53" s="174">
        <v>192.38249999999999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299</v>
      </c>
      <c r="S53" s="176" t="s">
        <v>253</v>
      </c>
      <c r="T53" s="177" t="s">
        <v>254</v>
      </c>
      <c r="U53" s="160">
        <v>1.7999999999999999E-2</v>
      </c>
      <c r="V53" s="160">
        <f>ROUND(E53*U53,2)</f>
        <v>3.46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65" t="s">
        <v>953</v>
      </c>
      <c r="D54" s="266"/>
      <c r="E54" s="266"/>
      <c r="F54" s="266"/>
      <c r="G54" s="266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01" t="s">
        <v>954</v>
      </c>
      <c r="D55" s="193"/>
      <c r="E55" s="194">
        <v>56.842500000000001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305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01" t="s">
        <v>955</v>
      </c>
      <c r="D56" s="193"/>
      <c r="E56" s="194">
        <v>6.6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305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01" t="s">
        <v>956</v>
      </c>
      <c r="D57" s="193"/>
      <c r="E57" s="194">
        <v>24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305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01" t="s">
        <v>957</v>
      </c>
      <c r="D58" s="193"/>
      <c r="E58" s="194">
        <v>104.94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305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9">
        <v>14</v>
      </c>
      <c r="B59" s="180" t="s">
        <v>958</v>
      </c>
      <c r="C59" s="189" t="s">
        <v>959</v>
      </c>
      <c r="D59" s="181" t="s">
        <v>285</v>
      </c>
      <c r="E59" s="182">
        <v>1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4"/>
      <c r="S59" s="184" t="s">
        <v>253</v>
      </c>
      <c r="T59" s="185" t="s">
        <v>239</v>
      </c>
      <c r="U59" s="160">
        <v>2.5999999999999999E-2</v>
      </c>
      <c r="V59" s="160">
        <f>ROUND(E59*U59,2)</f>
        <v>0.03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1">
        <v>15</v>
      </c>
      <c r="B60" s="172" t="s">
        <v>960</v>
      </c>
      <c r="C60" s="188" t="s">
        <v>961</v>
      </c>
      <c r="D60" s="173" t="s">
        <v>298</v>
      </c>
      <c r="E60" s="174">
        <v>125.34985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299</v>
      </c>
      <c r="S60" s="176" t="s">
        <v>239</v>
      </c>
      <c r="T60" s="177" t="s">
        <v>300</v>
      </c>
      <c r="U60" s="160">
        <v>0</v>
      </c>
      <c r="V60" s="160">
        <f>ROUND(E60*U60,2)</f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56.25" outlineLevel="1" x14ac:dyDescent="0.2">
      <c r="A61" s="158"/>
      <c r="B61" s="159"/>
      <c r="C61" s="254" t="s">
        <v>938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243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78" t="str">
        <f>C61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01" t="s">
        <v>939</v>
      </c>
      <c r="D62" s="193"/>
      <c r="E62" s="194">
        <v>125.34985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305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1">
        <v>16</v>
      </c>
      <c r="B63" s="172" t="s">
        <v>962</v>
      </c>
      <c r="C63" s="188" t="s">
        <v>963</v>
      </c>
      <c r="D63" s="173" t="s">
        <v>327</v>
      </c>
      <c r="E63" s="174">
        <v>192.38249999999999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5.0000000000000001E-4</v>
      </c>
      <c r="O63" s="176">
        <f>ROUND(E63*N63,2)</f>
        <v>0.1</v>
      </c>
      <c r="P63" s="176">
        <v>0</v>
      </c>
      <c r="Q63" s="176">
        <f>ROUND(E63*P63,2)</f>
        <v>0</v>
      </c>
      <c r="R63" s="176" t="s">
        <v>964</v>
      </c>
      <c r="S63" s="176" t="s">
        <v>239</v>
      </c>
      <c r="T63" s="177" t="s">
        <v>300</v>
      </c>
      <c r="U63" s="160">
        <v>9.4E-2</v>
      </c>
      <c r="V63" s="160">
        <f>ROUND(E63*U63,2)</f>
        <v>18.079999999999998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01" t="s">
        <v>954</v>
      </c>
      <c r="D64" s="193"/>
      <c r="E64" s="194">
        <v>56.842500000000001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305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01" t="s">
        <v>955</v>
      </c>
      <c r="D65" s="193"/>
      <c r="E65" s="194">
        <v>6.6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305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01" t="s">
        <v>956</v>
      </c>
      <c r="D66" s="193"/>
      <c r="E66" s="194">
        <v>24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305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01" t="s">
        <v>957</v>
      </c>
      <c r="D67" s="193"/>
      <c r="E67" s="194">
        <v>104.94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305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5" t="s">
        <v>234</v>
      </c>
      <c r="B68" s="166" t="s">
        <v>63</v>
      </c>
      <c r="C68" s="187" t="s">
        <v>106</v>
      </c>
      <c r="D68" s="167"/>
      <c r="E68" s="168"/>
      <c r="F68" s="169"/>
      <c r="G68" s="169">
        <f>SUMIF(AG69:AG74,"&lt;&gt;NOR",G69:G74)</f>
        <v>0</v>
      </c>
      <c r="H68" s="169"/>
      <c r="I68" s="169">
        <f>SUM(I69:I74)</f>
        <v>0</v>
      </c>
      <c r="J68" s="169"/>
      <c r="K68" s="169">
        <f>SUM(K69:K74)</f>
        <v>0</v>
      </c>
      <c r="L68" s="169"/>
      <c r="M68" s="169">
        <f>SUM(M69:M74)</f>
        <v>0</v>
      </c>
      <c r="N68" s="169"/>
      <c r="O68" s="169">
        <f>SUM(O69:O74)</f>
        <v>90.31</v>
      </c>
      <c r="P68" s="169"/>
      <c r="Q68" s="169">
        <f>SUM(Q69:Q74)</f>
        <v>0</v>
      </c>
      <c r="R68" s="169"/>
      <c r="S68" s="169"/>
      <c r="T68" s="170"/>
      <c r="U68" s="164"/>
      <c r="V68" s="164">
        <f>SUM(V69:V74)</f>
        <v>99.03</v>
      </c>
      <c r="W68" s="164"/>
      <c r="AG68" t="s">
        <v>235</v>
      </c>
    </row>
    <row r="69" spans="1:60" outlineLevel="1" x14ac:dyDescent="0.2">
      <c r="A69" s="171">
        <v>17</v>
      </c>
      <c r="B69" s="172" t="s">
        <v>413</v>
      </c>
      <c r="C69" s="188" t="s">
        <v>414</v>
      </c>
      <c r="D69" s="173" t="s">
        <v>327</v>
      </c>
      <c r="E69" s="174">
        <v>84.623999999999995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239</v>
      </c>
      <c r="T69" s="177" t="s">
        <v>300</v>
      </c>
      <c r="U69" s="160">
        <v>0.38</v>
      </c>
      <c r="V69" s="160">
        <f>ROUND(E69*U69,2)</f>
        <v>32.159999999999997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01" t="s">
        <v>965</v>
      </c>
      <c r="D70" s="193"/>
      <c r="E70" s="194">
        <v>84.623999999999995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305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1">
        <v>18</v>
      </c>
      <c r="B71" s="172" t="s">
        <v>316</v>
      </c>
      <c r="C71" s="188" t="s">
        <v>317</v>
      </c>
      <c r="D71" s="173" t="s">
        <v>298</v>
      </c>
      <c r="E71" s="174">
        <v>35.5212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2.5249999999999999</v>
      </c>
      <c r="O71" s="176">
        <f>ROUND(E71*N71,2)</f>
        <v>89.69</v>
      </c>
      <c r="P71" s="176">
        <v>0</v>
      </c>
      <c r="Q71" s="176">
        <f>ROUND(E71*P71,2)</f>
        <v>0</v>
      </c>
      <c r="R71" s="176" t="s">
        <v>318</v>
      </c>
      <c r="S71" s="176" t="s">
        <v>239</v>
      </c>
      <c r="T71" s="177" t="s">
        <v>300</v>
      </c>
      <c r="U71" s="160">
        <v>0.47699999999999998</v>
      </c>
      <c r="V71" s="160">
        <f>ROUND(E71*U71,2)</f>
        <v>16.940000000000001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01" t="s">
        <v>966</v>
      </c>
      <c r="D72" s="193"/>
      <c r="E72" s="194">
        <v>35.5212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305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1">
        <v>19</v>
      </c>
      <c r="B73" s="172" t="s">
        <v>967</v>
      </c>
      <c r="C73" s="188" t="s">
        <v>968</v>
      </c>
      <c r="D73" s="173" t="s">
        <v>327</v>
      </c>
      <c r="E73" s="174">
        <v>84.623999999999995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7.3200000000000001E-3</v>
      </c>
      <c r="O73" s="176">
        <f>ROUND(E73*N73,2)</f>
        <v>0.62</v>
      </c>
      <c r="P73" s="176">
        <v>0</v>
      </c>
      <c r="Q73" s="176">
        <f>ROUND(E73*P73,2)</f>
        <v>0</v>
      </c>
      <c r="R73" s="176"/>
      <c r="S73" s="176" t="s">
        <v>253</v>
      </c>
      <c r="T73" s="177" t="s">
        <v>838</v>
      </c>
      <c r="U73" s="160">
        <v>0.59</v>
      </c>
      <c r="V73" s="160">
        <f>ROUND(E73*U73,2)</f>
        <v>49.93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01" t="s">
        <v>965</v>
      </c>
      <c r="D74" s="193"/>
      <c r="E74" s="194">
        <v>84.623999999999995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305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65" t="s">
        <v>234</v>
      </c>
      <c r="B75" s="166" t="s">
        <v>107</v>
      </c>
      <c r="C75" s="187" t="s">
        <v>108</v>
      </c>
      <c r="D75" s="167"/>
      <c r="E75" s="168"/>
      <c r="F75" s="169"/>
      <c r="G75" s="169">
        <f>SUMIF(AG76:AG147,"&lt;&gt;NOR",G76:G147)</f>
        <v>0</v>
      </c>
      <c r="H75" s="169"/>
      <c r="I75" s="169">
        <f>SUM(I76:I147)</f>
        <v>0</v>
      </c>
      <c r="J75" s="169"/>
      <c r="K75" s="169">
        <f>SUM(K76:K147)</f>
        <v>0</v>
      </c>
      <c r="L75" s="169"/>
      <c r="M75" s="169">
        <f>SUM(M76:M147)</f>
        <v>0</v>
      </c>
      <c r="N75" s="169"/>
      <c r="O75" s="169">
        <f>SUM(O76:O147)</f>
        <v>136.28</v>
      </c>
      <c r="P75" s="169"/>
      <c r="Q75" s="169">
        <f>SUM(Q76:Q147)</f>
        <v>0</v>
      </c>
      <c r="R75" s="169"/>
      <c r="S75" s="169"/>
      <c r="T75" s="170"/>
      <c r="U75" s="164"/>
      <c r="V75" s="164">
        <f>SUM(V76:V147)</f>
        <v>916.38000000000011</v>
      </c>
      <c r="W75" s="164"/>
      <c r="AG75" t="s">
        <v>235</v>
      </c>
    </row>
    <row r="76" spans="1:60" ht="22.5" outlineLevel="1" x14ac:dyDescent="0.2">
      <c r="A76" s="171">
        <v>20</v>
      </c>
      <c r="B76" s="172" t="s">
        <v>969</v>
      </c>
      <c r="C76" s="188" t="s">
        <v>970</v>
      </c>
      <c r="D76" s="173" t="s">
        <v>298</v>
      </c>
      <c r="E76" s="174">
        <v>10.6973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1.73916</v>
      </c>
      <c r="O76" s="176">
        <f>ROUND(E76*N76,2)</f>
        <v>18.600000000000001</v>
      </c>
      <c r="P76" s="176">
        <v>0</v>
      </c>
      <c r="Q76" s="176">
        <f>ROUND(E76*P76,2)</f>
        <v>0</v>
      </c>
      <c r="R76" s="176" t="s">
        <v>361</v>
      </c>
      <c r="S76" s="176" t="s">
        <v>239</v>
      </c>
      <c r="T76" s="177" t="s">
        <v>300</v>
      </c>
      <c r="U76" s="160">
        <v>3.9380000000000002</v>
      </c>
      <c r="V76" s="160">
        <f>ROUND(E76*U76,2)</f>
        <v>42.13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65" t="s">
        <v>971</v>
      </c>
      <c r="D77" s="266"/>
      <c r="E77" s="266"/>
      <c r="F77" s="266"/>
      <c r="G77" s="266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02" t="s">
        <v>319</v>
      </c>
      <c r="D78" s="195"/>
      <c r="E78" s="196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03" t="s">
        <v>972</v>
      </c>
      <c r="D79" s="195"/>
      <c r="E79" s="196">
        <v>0.99750000000000005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305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03" t="s">
        <v>973</v>
      </c>
      <c r="D80" s="195"/>
      <c r="E80" s="196">
        <v>1.26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305</v>
      </c>
      <c r="AH80" s="151">
        <v>2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03" t="s">
        <v>974</v>
      </c>
      <c r="D81" s="195"/>
      <c r="E81" s="196">
        <v>3.2025000000000001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305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03" t="s">
        <v>975</v>
      </c>
      <c r="D82" s="195"/>
      <c r="E82" s="196">
        <v>3.2130000000000001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305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03" t="s">
        <v>976</v>
      </c>
      <c r="D83" s="195"/>
      <c r="E83" s="196">
        <v>1.9319999999999999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305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03" t="s">
        <v>977</v>
      </c>
      <c r="D84" s="195"/>
      <c r="E84" s="196">
        <v>4.5149999999999997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305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03" t="s">
        <v>978</v>
      </c>
      <c r="D85" s="195"/>
      <c r="E85" s="196">
        <v>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305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03" t="s">
        <v>979</v>
      </c>
      <c r="D86" s="195"/>
      <c r="E86" s="196">
        <v>5.25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305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03" t="s">
        <v>980</v>
      </c>
      <c r="D87" s="195"/>
      <c r="E87" s="196">
        <v>2.1560000000000001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305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04" t="s">
        <v>322</v>
      </c>
      <c r="D88" s="197"/>
      <c r="E88" s="198">
        <v>28.526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305</v>
      </c>
      <c r="AH88" s="151">
        <v>3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02" t="s">
        <v>323</v>
      </c>
      <c r="D89" s="195"/>
      <c r="E89" s="196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01" t="s">
        <v>981</v>
      </c>
      <c r="D90" s="193"/>
      <c r="E90" s="194">
        <v>10.69725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305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33.75" outlineLevel="1" x14ac:dyDescent="0.2">
      <c r="A91" s="171">
        <v>21</v>
      </c>
      <c r="B91" s="172" t="s">
        <v>982</v>
      </c>
      <c r="C91" s="188" t="s">
        <v>983</v>
      </c>
      <c r="D91" s="173" t="s">
        <v>327</v>
      </c>
      <c r="E91" s="174">
        <v>268.37630000000001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0.27412999999999998</v>
      </c>
      <c r="O91" s="176">
        <f>ROUND(E91*N91,2)</f>
        <v>73.569999999999993</v>
      </c>
      <c r="P91" s="176">
        <v>0</v>
      </c>
      <c r="Q91" s="176">
        <f>ROUND(E91*P91,2)</f>
        <v>0</v>
      </c>
      <c r="R91" s="176" t="s">
        <v>318</v>
      </c>
      <c r="S91" s="176" t="s">
        <v>239</v>
      </c>
      <c r="T91" s="177" t="s">
        <v>300</v>
      </c>
      <c r="U91" s="160">
        <v>0.94</v>
      </c>
      <c r="V91" s="160">
        <f>ROUND(E91*U91,2)</f>
        <v>252.27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01" t="s">
        <v>984</v>
      </c>
      <c r="D92" s="193"/>
      <c r="E92" s="194">
        <v>278.90625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305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01" t="s">
        <v>985</v>
      </c>
      <c r="D93" s="193"/>
      <c r="E93" s="194">
        <v>-5.13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305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01" t="s">
        <v>986</v>
      </c>
      <c r="D94" s="193"/>
      <c r="E94" s="194">
        <v>-5.4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305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1">
        <v>22</v>
      </c>
      <c r="B95" s="172" t="s">
        <v>987</v>
      </c>
      <c r="C95" s="188" t="s">
        <v>988</v>
      </c>
      <c r="D95" s="173" t="s">
        <v>252</v>
      </c>
      <c r="E95" s="174">
        <v>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2.818E-2</v>
      </c>
      <c r="O95" s="176">
        <f>ROUND(E95*N95,2)</f>
        <v>0.03</v>
      </c>
      <c r="P95" s="176">
        <v>0</v>
      </c>
      <c r="Q95" s="176">
        <f>ROUND(E95*P95,2)</f>
        <v>0</v>
      </c>
      <c r="R95" s="176" t="s">
        <v>318</v>
      </c>
      <c r="S95" s="176" t="s">
        <v>239</v>
      </c>
      <c r="T95" s="177" t="s">
        <v>300</v>
      </c>
      <c r="U95" s="160">
        <v>0.34749999999999998</v>
      </c>
      <c r="V95" s="160">
        <f>ROUND(E95*U95,2)</f>
        <v>0.35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415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01" t="s">
        <v>989</v>
      </c>
      <c r="D96" s="193"/>
      <c r="E96" s="194">
        <v>1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305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1">
        <v>23</v>
      </c>
      <c r="B97" s="172" t="s">
        <v>990</v>
      </c>
      <c r="C97" s="188" t="s">
        <v>991</v>
      </c>
      <c r="D97" s="173" t="s">
        <v>252</v>
      </c>
      <c r="E97" s="174">
        <v>4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2.6749999999999999E-2</v>
      </c>
      <c r="O97" s="176">
        <f>ROUND(E97*N97,2)</f>
        <v>0.11</v>
      </c>
      <c r="P97" s="176">
        <v>0</v>
      </c>
      <c r="Q97" s="176">
        <f>ROUND(E97*P97,2)</f>
        <v>0</v>
      </c>
      <c r="R97" s="176" t="s">
        <v>318</v>
      </c>
      <c r="S97" s="176" t="s">
        <v>239</v>
      </c>
      <c r="T97" s="177" t="s">
        <v>300</v>
      </c>
      <c r="U97" s="160">
        <v>0.24199999999999999</v>
      </c>
      <c r="V97" s="160">
        <f>ROUND(E97*U97,2)</f>
        <v>0.97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01" t="s">
        <v>992</v>
      </c>
      <c r="D98" s="193"/>
      <c r="E98" s="194">
        <v>4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305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1">
        <v>24</v>
      </c>
      <c r="B99" s="172" t="s">
        <v>993</v>
      </c>
      <c r="C99" s="188" t="s">
        <v>994</v>
      </c>
      <c r="D99" s="173" t="s">
        <v>252</v>
      </c>
      <c r="E99" s="174">
        <v>7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3.0880000000000001E-2</v>
      </c>
      <c r="O99" s="176">
        <f>ROUND(E99*N99,2)</f>
        <v>0.22</v>
      </c>
      <c r="P99" s="176">
        <v>0</v>
      </c>
      <c r="Q99" s="176">
        <f>ROUND(E99*P99,2)</f>
        <v>0</v>
      </c>
      <c r="R99" s="176" t="s">
        <v>318</v>
      </c>
      <c r="S99" s="176" t="s">
        <v>239</v>
      </c>
      <c r="T99" s="177" t="s">
        <v>300</v>
      </c>
      <c r="U99" s="160">
        <v>0.24199999999999999</v>
      </c>
      <c r="V99" s="160">
        <f>ROUND(E99*U99,2)</f>
        <v>1.69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01" t="s">
        <v>995</v>
      </c>
      <c r="D100" s="193"/>
      <c r="E100" s="194">
        <v>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305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1">
        <v>25</v>
      </c>
      <c r="B101" s="172" t="s">
        <v>996</v>
      </c>
      <c r="C101" s="188" t="s">
        <v>997</v>
      </c>
      <c r="D101" s="173" t="s">
        <v>252</v>
      </c>
      <c r="E101" s="174">
        <v>8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4.3229999999999998E-2</v>
      </c>
      <c r="O101" s="176">
        <f>ROUND(E101*N101,2)</f>
        <v>0.35</v>
      </c>
      <c r="P101" s="176">
        <v>0</v>
      </c>
      <c r="Q101" s="176">
        <f>ROUND(E101*P101,2)</f>
        <v>0</v>
      </c>
      <c r="R101" s="176" t="s">
        <v>318</v>
      </c>
      <c r="S101" s="176" t="s">
        <v>239</v>
      </c>
      <c r="T101" s="177" t="s">
        <v>300</v>
      </c>
      <c r="U101" s="160">
        <v>0.24199999999999999</v>
      </c>
      <c r="V101" s="160">
        <f>ROUND(E101*U101,2)</f>
        <v>1.94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01" t="s">
        <v>998</v>
      </c>
      <c r="D102" s="193"/>
      <c r="E102" s="194">
        <v>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305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1">
        <v>26</v>
      </c>
      <c r="B103" s="172" t="s">
        <v>999</v>
      </c>
      <c r="C103" s="188" t="s">
        <v>1000</v>
      </c>
      <c r="D103" s="173" t="s">
        <v>252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8.9130000000000001E-2</v>
      </c>
      <c r="O103" s="176">
        <f>ROUND(E103*N103,2)</f>
        <v>0.09</v>
      </c>
      <c r="P103" s="176">
        <v>0</v>
      </c>
      <c r="Q103" s="176">
        <f>ROUND(E103*P103,2)</f>
        <v>0</v>
      </c>
      <c r="R103" s="176" t="s">
        <v>318</v>
      </c>
      <c r="S103" s="176" t="s">
        <v>239</v>
      </c>
      <c r="T103" s="177" t="s">
        <v>300</v>
      </c>
      <c r="U103" s="160">
        <v>0.36</v>
      </c>
      <c r="V103" s="160">
        <f>ROUND(E103*U103,2)</f>
        <v>0.36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01" t="s">
        <v>989</v>
      </c>
      <c r="D104" s="193"/>
      <c r="E104" s="194">
        <v>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305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1">
        <v>27</v>
      </c>
      <c r="B105" s="172" t="s">
        <v>1001</v>
      </c>
      <c r="C105" s="188" t="s">
        <v>1002</v>
      </c>
      <c r="D105" s="173" t="s">
        <v>252</v>
      </c>
      <c r="E105" s="174">
        <v>4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3.637E-2</v>
      </c>
      <c r="O105" s="176">
        <f>ROUND(E105*N105,2)</f>
        <v>0.15</v>
      </c>
      <c r="P105" s="176">
        <v>0</v>
      </c>
      <c r="Q105" s="176">
        <f>ROUND(E105*P105,2)</f>
        <v>0</v>
      </c>
      <c r="R105" s="176" t="s">
        <v>318</v>
      </c>
      <c r="S105" s="176" t="s">
        <v>239</v>
      </c>
      <c r="T105" s="177" t="s">
        <v>300</v>
      </c>
      <c r="U105" s="160">
        <v>0.245</v>
      </c>
      <c r="V105" s="160">
        <f>ROUND(E105*U105,2)</f>
        <v>0.98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01" t="s">
        <v>1003</v>
      </c>
      <c r="D106" s="193"/>
      <c r="E106" s="194">
        <v>4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305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71">
        <v>28</v>
      </c>
      <c r="B107" s="172" t="s">
        <v>1004</v>
      </c>
      <c r="C107" s="188" t="s">
        <v>1005</v>
      </c>
      <c r="D107" s="173" t="s">
        <v>252</v>
      </c>
      <c r="E107" s="174">
        <v>36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4.5289999999999997E-2</v>
      </c>
      <c r="O107" s="176">
        <f>ROUND(E107*N107,2)</f>
        <v>1.63</v>
      </c>
      <c r="P107" s="176">
        <v>0</v>
      </c>
      <c r="Q107" s="176">
        <f>ROUND(E107*P107,2)</f>
        <v>0</v>
      </c>
      <c r="R107" s="176" t="s">
        <v>318</v>
      </c>
      <c r="S107" s="176" t="s">
        <v>239</v>
      </c>
      <c r="T107" s="177" t="s">
        <v>300</v>
      </c>
      <c r="U107" s="160">
        <v>0.2525</v>
      </c>
      <c r="V107" s="160">
        <f>ROUND(E107*U107,2)</f>
        <v>9.09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01" t="s">
        <v>1006</v>
      </c>
      <c r="D108" s="193"/>
      <c r="E108" s="194">
        <v>12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305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01" t="s">
        <v>1007</v>
      </c>
      <c r="D109" s="193"/>
      <c r="E109" s="194">
        <v>24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305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71">
        <v>29</v>
      </c>
      <c r="B110" s="172" t="s">
        <v>1008</v>
      </c>
      <c r="C110" s="188" t="s">
        <v>1009</v>
      </c>
      <c r="D110" s="173" t="s">
        <v>252</v>
      </c>
      <c r="E110" s="174">
        <v>24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6.3140000000000002E-2</v>
      </c>
      <c r="O110" s="176">
        <f>ROUND(E110*N110,2)</f>
        <v>1.52</v>
      </c>
      <c r="P110" s="176">
        <v>0</v>
      </c>
      <c r="Q110" s="176">
        <f>ROUND(E110*P110,2)</f>
        <v>0</v>
      </c>
      <c r="R110" s="176" t="s">
        <v>318</v>
      </c>
      <c r="S110" s="176" t="s">
        <v>239</v>
      </c>
      <c r="T110" s="177" t="s">
        <v>300</v>
      </c>
      <c r="U110" s="160">
        <v>0.26750000000000002</v>
      </c>
      <c r="V110" s="160">
        <f>ROUND(E110*U110,2)</f>
        <v>6.42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01" t="s">
        <v>1010</v>
      </c>
      <c r="D111" s="193"/>
      <c r="E111" s="194">
        <v>24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305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 x14ac:dyDescent="0.2">
      <c r="A112" s="171">
        <v>30</v>
      </c>
      <c r="B112" s="172" t="s">
        <v>1011</v>
      </c>
      <c r="C112" s="188" t="s">
        <v>1012</v>
      </c>
      <c r="D112" s="173" t="s">
        <v>252</v>
      </c>
      <c r="E112" s="174">
        <v>4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8.1059999999999993E-2</v>
      </c>
      <c r="O112" s="176">
        <f>ROUND(E112*N112,2)</f>
        <v>0.32</v>
      </c>
      <c r="P112" s="176">
        <v>0</v>
      </c>
      <c r="Q112" s="176">
        <f>ROUND(E112*P112,2)</f>
        <v>0</v>
      </c>
      <c r="R112" s="176" t="s">
        <v>318</v>
      </c>
      <c r="S112" s="176" t="s">
        <v>239</v>
      </c>
      <c r="T112" s="177" t="s">
        <v>300</v>
      </c>
      <c r="U112" s="160">
        <v>0.35</v>
      </c>
      <c r="V112" s="160">
        <f>ROUND(E112*U112,2)</f>
        <v>1.4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01" t="s">
        <v>1013</v>
      </c>
      <c r="D113" s="193"/>
      <c r="E113" s="194">
        <v>4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305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71">
        <v>31</v>
      </c>
      <c r="B114" s="172" t="s">
        <v>1014</v>
      </c>
      <c r="C114" s="188" t="s">
        <v>1015</v>
      </c>
      <c r="D114" s="173" t="s">
        <v>252</v>
      </c>
      <c r="E114" s="174">
        <v>8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9.8909999999999998E-2</v>
      </c>
      <c r="O114" s="176">
        <f>ROUND(E114*N114,2)</f>
        <v>0.79</v>
      </c>
      <c r="P114" s="176">
        <v>0</v>
      </c>
      <c r="Q114" s="176">
        <f>ROUND(E114*P114,2)</f>
        <v>0</v>
      </c>
      <c r="R114" s="176" t="s">
        <v>318</v>
      </c>
      <c r="S114" s="176" t="s">
        <v>239</v>
      </c>
      <c r="T114" s="177" t="s">
        <v>300</v>
      </c>
      <c r="U114" s="160">
        <v>0.41</v>
      </c>
      <c r="V114" s="160">
        <f>ROUND(E114*U114,2)</f>
        <v>3.28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301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01" t="s">
        <v>1016</v>
      </c>
      <c r="D115" s="193"/>
      <c r="E115" s="194">
        <v>8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305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71">
        <v>32</v>
      </c>
      <c r="B116" s="172" t="s">
        <v>1017</v>
      </c>
      <c r="C116" s="188" t="s">
        <v>1018</v>
      </c>
      <c r="D116" s="173" t="s">
        <v>252</v>
      </c>
      <c r="E116" s="174">
        <v>4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0.11676</v>
      </c>
      <c r="O116" s="176">
        <f>ROUND(E116*N116,2)</f>
        <v>0.47</v>
      </c>
      <c r="P116" s="176">
        <v>0</v>
      </c>
      <c r="Q116" s="176">
        <f>ROUND(E116*P116,2)</f>
        <v>0</v>
      </c>
      <c r="R116" s="176" t="s">
        <v>318</v>
      </c>
      <c r="S116" s="176" t="s">
        <v>239</v>
      </c>
      <c r="T116" s="177" t="s">
        <v>300</v>
      </c>
      <c r="U116" s="160">
        <v>0.46500000000000002</v>
      </c>
      <c r="V116" s="160">
        <f>ROUND(E116*U116,2)</f>
        <v>1.86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01" t="s">
        <v>1019</v>
      </c>
      <c r="D117" s="193"/>
      <c r="E117" s="194">
        <v>4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305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1">
        <v>33</v>
      </c>
      <c r="B118" s="172" t="s">
        <v>1020</v>
      </c>
      <c r="C118" s="188" t="s">
        <v>1021</v>
      </c>
      <c r="D118" s="173" t="s">
        <v>342</v>
      </c>
      <c r="E118" s="174">
        <v>30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2.7999999999999998E-4</v>
      </c>
      <c r="O118" s="176">
        <f>ROUND(E118*N118,2)</f>
        <v>0.01</v>
      </c>
      <c r="P118" s="176">
        <v>0</v>
      </c>
      <c r="Q118" s="176">
        <f>ROUND(E118*P118,2)</f>
        <v>0</v>
      </c>
      <c r="R118" s="176" t="s">
        <v>318</v>
      </c>
      <c r="S118" s="176" t="s">
        <v>239</v>
      </c>
      <c r="T118" s="177" t="s">
        <v>300</v>
      </c>
      <c r="U118" s="160">
        <v>0.15</v>
      </c>
      <c r="V118" s="160">
        <f>ROUND(E118*U118,2)</f>
        <v>4.5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301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01" t="s">
        <v>1022</v>
      </c>
      <c r="D119" s="193"/>
      <c r="E119" s="194">
        <v>5.5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305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01" t="s">
        <v>1023</v>
      </c>
      <c r="D120" s="193"/>
      <c r="E120" s="194">
        <v>7.5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305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01" t="s">
        <v>1024</v>
      </c>
      <c r="D121" s="193"/>
      <c r="E121" s="194">
        <v>10.5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305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01" t="s">
        <v>1025</v>
      </c>
      <c r="D122" s="193"/>
      <c r="E122" s="194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305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01" t="s">
        <v>1026</v>
      </c>
      <c r="D123" s="193"/>
      <c r="E123" s="194">
        <v>2.25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305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01" t="s">
        <v>1027</v>
      </c>
      <c r="D124" s="193"/>
      <c r="E124" s="194">
        <v>3.25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305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 x14ac:dyDescent="0.2">
      <c r="A125" s="171">
        <v>34</v>
      </c>
      <c r="B125" s="172" t="s">
        <v>1028</v>
      </c>
      <c r="C125" s="188" t="s">
        <v>1029</v>
      </c>
      <c r="D125" s="173" t="s">
        <v>342</v>
      </c>
      <c r="E125" s="174">
        <v>105.3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2.128E-2</v>
      </c>
      <c r="O125" s="176">
        <f>ROUND(E125*N125,2)</f>
        <v>2.2400000000000002</v>
      </c>
      <c r="P125" s="176">
        <v>0</v>
      </c>
      <c r="Q125" s="176">
        <f>ROUND(E125*P125,2)</f>
        <v>0</v>
      </c>
      <c r="R125" s="176" t="s">
        <v>361</v>
      </c>
      <c r="S125" s="176" t="s">
        <v>239</v>
      </c>
      <c r="T125" s="177" t="s">
        <v>300</v>
      </c>
      <c r="U125" s="160">
        <v>3.32</v>
      </c>
      <c r="V125" s="160">
        <f>ROUND(E125*U125,2)</f>
        <v>349.6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01" t="s">
        <v>1030</v>
      </c>
      <c r="D126" s="193"/>
      <c r="E126" s="194">
        <v>105.3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305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1">
        <v>35</v>
      </c>
      <c r="B127" s="172" t="s">
        <v>1031</v>
      </c>
      <c r="C127" s="188" t="s">
        <v>1032</v>
      </c>
      <c r="D127" s="173" t="s">
        <v>327</v>
      </c>
      <c r="E127" s="174">
        <v>13.08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7.1059999999999998E-2</v>
      </c>
      <c r="O127" s="176">
        <f>ROUND(E127*N127,2)</f>
        <v>0.93</v>
      </c>
      <c r="P127" s="176">
        <v>0</v>
      </c>
      <c r="Q127" s="176">
        <f>ROUND(E127*P127,2)</f>
        <v>0</v>
      </c>
      <c r="R127" s="176" t="s">
        <v>318</v>
      </c>
      <c r="S127" s="176" t="s">
        <v>239</v>
      </c>
      <c r="T127" s="177" t="s">
        <v>300</v>
      </c>
      <c r="U127" s="160">
        <v>0.67200000000000004</v>
      </c>
      <c r="V127" s="160">
        <f>ROUND(E127*U127,2)</f>
        <v>8.7899999999999991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65" t="s">
        <v>1033</v>
      </c>
      <c r="D128" s="266"/>
      <c r="E128" s="266"/>
      <c r="F128" s="266"/>
      <c r="G128" s="266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01" t="s">
        <v>1034</v>
      </c>
      <c r="D129" s="193"/>
      <c r="E129" s="194">
        <v>13.08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305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1">
        <v>36</v>
      </c>
      <c r="B130" s="172" t="s">
        <v>1035</v>
      </c>
      <c r="C130" s="188" t="s">
        <v>1036</v>
      </c>
      <c r="D130" s="173" t="s">
        <v>327</v>
      </c>
      <c r="E130" s="174">
        <v>127.5031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9.2979999999999993E-2</v>
      </c>
      <c r="O130" s="176">
        <f>ROUND(E130*N130,2)</f>
        <v>11.86</v>
      </c>
      <c r="P130" s="176">
        <v>0</v>
      </c>
      <c r="Q130" s="176">
        <f>ROUND(E130*P130,2)</f>
        <v>0</v>
      </c>
      <c r="R130" s="176" t="s">
        <v>318</v>
      </c>
      <c r="S130" s="176" t="s">
        <v>239</v>
      </c>
      <c r="T130" s="177" t="s">
        <v>300</v>
      </c>
      <c r="U130" s="160">
        <v>0.64400000000000002</v>
      </c>
      <c r="V130" s="160">
        <f>ROUND(E130*U130,2)</f>
        <v>82.11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301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265" t="s">
        <v>1033</v>
      </c>
      <c r="D131" s="266"/>
      <c r="E131" s="266"/>
      <c r="F131" s="266"/>
      <c r="G131" s="266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01" t="s">
        <v>1037</v>
      </c>
      <c r="D132" s="193"/>
      <c r="E132" s="194">
        <v>132.10312999999999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305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01" t="s">
        <v>1038</v>
      </c>
      <c r="D133" s="193"/>
      <c r="E133" s="194">
        <v>-1.4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305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01" t="s">
        <v>1039</v>
      </c>
      <c r="D134" s="193"/>
      <c r="E134" s="194">
        <v>-3.2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305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1">
        <v>37</v>
      </c>
      <c r="B135" s="172" t="s">
        <v>1040</v>
      </c>
      <c r="C135" s="188" t="s">
        <v>1041</v>
      </c>
      <c r="D135" s="173" t="s">
        <v>327</v>
      </c>
      <c r="E135" s="174">
        <v>83.004999999999995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0.11763</v>
      </c>
      <c r="O135" s="176">
        <f>ROUND(E135*N135,2)</f>
        <v>9.76</v>
      </c>
      <c r="P135" s="176">
        <v>0</v>
      </c>
      <c r="Q135" s="176">
        <f>ROUND(E135*P135,2)</f>
        <v>0</v>
      </c>
      <c r="R135" s="176" t="s">
        <v>318</v>
      </c>
      <c r="S135" s="176" t="s">
        <v>239</v>
      </c>
      <c r="T135" s="177" t="s">
        <v>300</v>
      </c>
      <c r="U135" s="160">
        <v>0.69</v>
      </c>
      <c r="V135" s="160">
        <f>ROUND(E135*U135,2)</f>
        <v>57.27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301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65" t="s">
        <v>1033</v>
      </c>
      <c r="D136" s="266"/>
      <c r="E136" s="266"/>
      <c r="F136" s="266"/>
      <c r="G136" s="266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01" t="s">
        <v>1042</v>
      </c>
      <c r="D137" s="193"/>
      <c r="E137" s="194">
        <v>86.325000000000003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305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01" t="s">
        <v>1043</v>
      </c>
      <c r="D138" s="193"/>
      <c r="E138" s="194">
        <v>-2.4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305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01" t="s">
        <v>1039</v>
      </c>
      <c r="D139" s="193"/>
      <c r="E139" s="194">
        <v>-3.2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305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01" t="s">
        <v>1044</v>
      </c>
      <c r="D140" s="193"/>
      <c r="E140" s="194">
        <v>2.2799999999999998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305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1">
        <v>38</v>
      </c>
      <c r="B141" s="172" t="s">
        <v>1045</v>
      </c>
      <c r="C141" s="188" t="s">
        <v>1046</v>
      </c>
      <c r="D141" s="173" t="s">
        <v>327</v>
      </c>
      <c r="E141" s="174">
        <v>97.174999999999997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0.13965</v>
      </c>
      <c r="O141" s="176">
        <f>ROUND(E141*N141,2)</f>
        <v>13.57</v>
      </c>
      <c r="P141" s="176">
        <v>0</v>
      </c>
      <c r="Q141" s="176">
        <f>ROUND(E141*P141,2)</f>
        <v>0</v>
      </c>
      <c r="R141" s="176" t="s">
        <v>318</v>
      </c>
      <c r="S141" s="176" t="s">
        <v>239</v>
      </c>
      <c r="T141" s="177" t="s">
        <v>300</v>
      </c>
      <c r="U141" s="160">
        <v>0.71799999999999997</v>
      </c>
      <c r="V141" s="160">
        <f>ROUND(E141*U141,2)</f>
        <v>69.77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65" t="s">
        <v>1033</v>
      </c>
      <c r="D142" s="266"/>
      <c r="E142" s="266"/>
      <c r="F142" s="266"/>
      <c r="G142" s="266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01" t="s">
        <v>1047</v>
      </c>
      <c r="D143" s="193"/>
      <c r="E143" s="194">
        <v>113.175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305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01" t="s">
        <v>1048</v>
      </c>
      <c r="D144" s="193"/>
      <c r="E144" s="194">
        <v>-14.4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305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01" t="s">
        <v>1049</v>
      </c>
      <c r="D145" s="193"/>
      <c r="E145" s="194">
        <v>-1.6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305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1">
        <v>39</v>
      </c>
      <c r="B146" s="172" t="s">
        <v>1050</v>
      </c>
      <c r="C146" s="188" t="s">
        <v>1051</v>
      </c>
      <c r="D146" s="173" t="s">
        <v>342</v>
      </c>
      <c r="E146" s="174">
        <v>60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1.0200000000000001E-3</v>
      </c>
      <c r="O146" s="176">
        <f>ROUND(E146*N146,2)</f>
        <v>0.06</v>
      </c>
      <c r="P146" s="176">
        <v>0</v>
      </c>
      <c r="Q146" s="176">
        <f>ROUND(E146*P146,2)</f>
        <v>0</v>
      </c>
      <c r="R146" s="176" t="s">
        <v>318</v>
      </c>
      <c r="S146" s="176" t="s">
        <v>239</v>
      </c>
      <c r="T146" s="177" t="s">
        <v>300</v>
      </c>
      <c r="U146" s="160">
        <v>0.36</v>
      </c>
      <c r="V146" s="160">
        <f>ROUND(E146*U146,2)</f>
        <v>21.6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301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01" t="s">
        <v>1052</v>
      </c>
      <c r="D147" s="193"/>
      <c r="E147" s="194">
        <v>60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305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x14ac:dyDescent="0.2">
      <c r="A148" s="165" t="s">
        <v>234</v>
      </c>
      <c r="B148" s="166" t="s">
        <v>109</v>
      </c>
      <c r="C148" s="187" t="s">
        <v>110</v>
      </c>
      <c r="D148" s="167"/>
      <c r="E148" s="168"/>
      <c r="F148" s="169"/>
      <c r="G148" s="169">
        <f>SUMIF(AG149:AG175,"&lt;&gt;NOR",G149:G175)</f>
        <v>0</v>
      </c>
      <c r="H148" s="169"/>
      <c r="I148" s="169">
        <f>SUM(I149:I175)</f>
        <v>0</v>
      </c>
      <c r="J148" s="169"/>
      <c r="K148" s="169">
        <f>SUM(K149:K175)</f>
        <v>0</v>
      </c>
      <c r="L148" s="169"/>
      <c r="M148" s="169">
        <f>SUM(M149:M175)</f>
        <v>0</v>
      </c>
      <c r="N148" s="169"/>
      <c r="O148" s="169">
        <f>SUM(O149:O175)</f>
        <v>7.32</v>
      </c>
      <c r="P148" s="169"/>
      <c r="Q148" s="169">
        <f>SUM(Q149:Q175)</f>
        <v>0</v>
      </c>
      <c r="R148" s="169"/>
      <c r="S148" s="169"/>
      <c r="T148" s="170"/>
      <c r="U148" s="164"/>
      <c r="V148" s="164">
        <f>SUM(V149:V175)</f>
        <v>506.7</v>
      </c>
      <c r="W148" s="164"/>
      <c r="AG148" t="s">
        <v>235</v>
      </c>
    </row>
    <row r="149" spans="1:60" ht="33.75" outlineLevel="1" x14ac:dyDescent="0.2">
      <c r="A149" s="171">
        <v>40</v>
      </c>
      <c r="B149" s="172" t="s">
        <v>1053</v>
      </c>
      <c r="C149" s="188" t="s">
        <v>1054</v>
      </c>
      <c r="D149" s="173" t="s">
        <v>327</v>
      </c>
      <c r="E149" s="174">
        <v>357.41199999999998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1.371E-2</v>
      </c>
      <c r="O149" s="176">
        <f>ROUND(E149*N149,2)</f>
        <v>4.9000000000000004</v>
      </c>
      <c r="P149" s="176">
        <v>0</v>
      </c>
      <c r="Q149" s="176">
        <f>ROUND(E149*P149,2)</f>
        <v>0</v>
      </c>
      <c r="R149" s="176" t="s">
        <v>318</v>
      </c>
      <c r="S149" s="176" t="s">
        <v>239</v>
      </c>
      <c r="T149" s="177" t="s">
        <v>300</v>
      </c>
      <c r="U149" s="160">
        <v>0.95</v>
      </c>
      <c r="V149" s="160">
        <f>ROUND(E149*U149,2)</f>
        <v>339.54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01" t="s">
        <v>1055</v>
      </c>
      <c r="D150" s="193"/>
      <c r="E150" s="194">
        <v>89.912000000000006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305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01" t="s">
        <v>1056</v>
      </c>
      <c r="D151" s="193"/>
      <c r="E151" s="194">
        <v>6.5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305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01" t="s">
        <v>1057</v>
      </c>
      <c r="D152" s="193"/>
      <c r="E152" s="194">
        <v>8.6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305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01" t="s">
        <v>1058</v>
      </c>
      <c r="D153" s="193"/>
      <c r="E153" s="194">
        <v>5.0999999999999996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305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01" t="s">
        <v>1059</v>
      </c>
      <c r="D154" s="193"/>
      <c r="E154" s="194">
        <v>8.6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305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01" t="s">
        <v>1060</v>
      </c>
      <c r="D155" s="193"/>
      <c r="E155" s="194">
        <v>12.6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305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01" t="s">
        <v>1061</v>
      </c>
      <c r="D156" s="193"/>
      <c r="E156" s="194">
        <v>25.2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305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01" t="s">
        <v>1062</v>
      </c>
      <c r="D157" s="193"/>
      <c r="E157" s="194">
        <v>104.8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305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01" t="s">
        <v>1063</v>
      </c>
      <c r="D158" s="193"/>
      <c r="E158" s="194">
        <v>7.5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305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01" t="s">
        <v>1064</v>
      </c>
      <c r="D159" s="193"/>
      <c r="E159" s="194">
        <v>44.4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305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01" t="s">
        <v>1065</v>
      </c>
      <c r="D160" s="193"/>
      <c r="E160" s="194">
        <v>40.4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305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01" t="s">
        <v>1066</v>
      </c>
      <c r="D161" s="193"/>
      <c r="E161" s="194">
        <v>3.8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305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33.75" outlineLevel="1" x14ac:dyDescent="0.2">
      <c r="A162" s="171">
        <v>41</v>
      </c>
      <c r="B162" s="172" t="s">
        <v>1067</v>
      </c>
      <c r="C162" s="188" t="s">
        <v>1068</v>
      </c>
      <c r="D162" s="173" t="s">
        <v>327</v>
      </c>
      <c r="E162" s="174">
        <v>173.64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1.371E-2</v>
      </c>
      <c r="O162" s="176">
        <f>ROUND(E162*N162,2)</f>
        <v>2.38</v>
      </c>
      <c r="P162" s="176">
        <v>0</v>
      </c>
      <c r="Q162" s="176">
        <f>ROUND(E162*P162,2)</f>
        <v>0</v>
      </c>
      <c r="R162" s="176" t="s">
        <v>318</v>
      </c>
      <c r="S162" s="176" t="s">
        <v>239</v>
      </c>
      <c r="T162" s="177" t="s">
        <v>300</v>
      </c>
      <c r="U162" s="160">
        <v>0.95</v>
      </c>
      <c r="V162" s="160">
        <f>ROUND(E162*U162,2)</f>
        <v>164.96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301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01" t="s">
        <v>1069</v>
      </c>
      <c r="D163" s="193"/>
      <c r="E163" s="194">
        <v>4.9000000000000004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305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01" t="s">
        <v>1070</v>
      </c>
      <c r="D164" s="193"/>
      <c r="E164" s="194">
        <v>3.8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305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01" t="s">
        <v>1071</v>
      </c>
      <c r="D165" s="193"/>
      <c r="E165" s="194">
        <v>1.1000000000000001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305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01" t="s">
        <v>1072</v>
      </c>
      <c r="D166" s="193"/>
      <c r="E166" s="194">
        <v>5.6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305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01" t="s">
        <v>1073</v>
      </c>
      <c r="D167" s="193"/>
      <c r="E167" s="194">
        <v>7.44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305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01" t="s">
        <v>1074</v>
      </c>
      <c r="D168" s="193"/>
      <c r="E168" s="194">
        <v>2.7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305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201" t="s">
        <v>1075</v>
      </c>
      <c r="D169" s="193"/>
      <c r="E169" s="194">
        <v>5.5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305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01" t="s">
        <v>1076</v>
      </c>
      <c r="D170" s="193"/>
      <c r="E170" s="194">
        <v>7.5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305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01" t="s">
        <v>1077</v>
      </c>
      <c r="D171" s="193"/>
      <c r="E171" s="194">
        <v>5.5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305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01" t="s">
        <v>1078</v>
      </c>
      <c r="D172" s="193"/>
      <c r="E172" s="194">
        <v>126.3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305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01" t="s">
        <v>1079</v>
      </c>
      <c r="D173" s="193"/>
      <c r="E173" s="194">
        <v>3.3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305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71">
        <v>42</v>
      </c>
      <c r="B174" s="172" t="s">
        <v>1080</v>
      </c>
      <c r="C174" s="188" t="s">
        <v>1081</v>
      </c>
      <c r="D174" s="173" t="s">
        <v>342</v>
      </c>
      <c r="E174" s="174">
        <v>2.2000000000000002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1.9470000000000001E-2</v>
      </c>
      <c r="O174" s="176">
        <f>ROUND(E174*N174,2)</f>
        <v>0.04</v>
      </c>
      <c r="P174" s="176">
        <v>0</v>
      </c>
      <c r="Q174" s="176">
        <f>ROUND(E174*P174,2)</f>
        <v>0</v>
      </c>
      <c r="R174" s="176"/>
      <c r="S174" s="176" t="s">
        <v>253</v>
      </c>
      <c r="T174" s="177" t="s">
        <v>838</v>
      </c>
      <c r="U174" s="160">
        <v>1</v>
      </c>
      <c r="V174" s="160">
        <f>ROUND(E174*U174,2)</f>
        <v>2.2000000000000002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301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01" t="s">
        <v>1082</v>
      </c>
      <c r="D175" s="193"/>
      <c r="E175" s="194">
        <v>2.2000000000000002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305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x14ac:dyDescent="0.2">
      <c r="A176" s="165" t="s">
        <v>234</v>
      </c>
      <c r="B176" s="166" t="s">
        <v>87</v>
      </c>
      <c r="C176" s="187" t="s">
        <v>113</v>
      </c>
      <c r="D176" s="167"/>
      <c r="E176" s="168"/>
      <c r="F176" s="169"/>
      <c r="G176" s="169">
        <f>SUMIF(AG177:AG231,"&lt;&gt;NOR",G177:G231)</f>
        <v>0</v>
      </c>
      <c r="H176" s="169"/>
      <c r="I176" s="169">
        <f>SUM(I177:I231)</f>
        <v>0</v>
      </c>
      <c r="J176" s="169"/>
      <c r="K176" s="169">
        <f>SUM(K177:K231)</f>
        <v>0</v>
      </c>
      <c r="L176" s="169"/>
      <c r="M176" s="169">
        <f>SUM(M177:M231)</f>
        <v>0</v>
      </c>
      <c r="N176" s="169"/>
      <c r="O176" s="169">
        <f>SUM(O177:O231)</f>
        <v>225.85000000000002</v>
      </c>
      <c r="P176" s="169"/>
      <c r="Q176" s="169">
        <f>SUM(Q177:Q231)</f>
        <v>89.67</v>
      </c>
      <c r="R176" s="169"/>
      <c r="S176" s="169"/>
      <c r="T176" s="170"/>
      <c r="U176" s="164"/>
      <c r="V176" s="164">
        <f>SUM(V177:V231)</f>
        <v>186.35999999999999</v>
      </c>
      <c r="W176" s="164"/>
      <c r="AG176" t="s">
        <v>235</v>
      </c>
    </row>
    <row r="177" spans="1:60" ht="22.5" outlineLevel="1" x14ac:dyDescent="0.2">
      <c r="A177" s="171">
        <v>43</v>
      </c>
      <c r="B177" s="172" t="s">
        <v>1083</v>
      </c>
      <c r="C177" s="188" t="s">
        <v>1084</v>
      </c>
      <c r="D177" s="173" t="s">
        <v>327</v>
      </c>
      <c r="E177" s="174">
        <v>155.94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6">
        <v>0</v>
      </c>
      <c r="O177" s="176">
        <f>ROUND(E177*N177,2)</f>
        <v>0</v>
      </c>
      <c r="P177" s="176">
        <v>0.22</v>
      </c>
      <c r="Q177" s="176">
        <f>ROUND(E177*P177,2)</f>
        <v>34.31</v>
      </c>
      <c r="R177" s="176" t="s">
        <v>510</v>
      </c>
      <c r="S177" s="176" t="s">
        <v>239</v>
      </c>
      <c r="T177" s="177" t="s">
        <v>300</v>
      </c>
      <c r="U177" s="160">
        <v>3.3000000000000002E-2</v>
      </c>
      <c r="V177" s="160">
        <f>ROUND(E177*U177,2)</f>
        <v>5.15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301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01" t="s">
        <v>1085</v>
      </c>
      <c r="D178" s="193"/>
      <c r="E178" s="194">
        <v>51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305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201" t="s">
        <v>957</v>
      </c>
      <c r="D179" s="193"/>
      <c r="E179" s="194">
        <v>104.94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305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71">
        <v>44</v>
      </c>
      <c r="B180" s="172" t="s">
        <v>1086</v>
      </c>
      <c r="C180" s="188" t="s">
        <v>1087</v>
      </c>
      <c r="D180" s="173" t="s">
        <v>327</v>
      </c>
      <c r="E180" s="174">
        <v>155.94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0</v>
      </c>
      <c r="O180" s="176">
        <f>ROUND(E180*N180,2)</f>
        <v>0</v>
      </c>
      <c r="P180" s="176">
        <v>0.35499999999999998</v>
      </c>
      <c r="Q180" s="176">
        <f>ROUND(E180*P180,2)</f>
        <v>55.36</v>
      </c>
      <c r="R180" s="176"/>
      <c r="S180" s="176" t="s">
        <v>239</v>
      </c>
      <c r="T180" s="177" t="s">
        <v>300</v>
      </c>
      <c r="U180" s="160">
        <v>6.2E-2</v>
      </c>
      <c r="V180" s="160">
        <f>ROUND(E180*U180,2)</f>
        <v>9.67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301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01" t="s">
        <v>1085</v>
      </c>
      <c r="D181" s="193"/>
      <c r="E181" s="194">
        <v>51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305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01" t="s">
        <v>957</v>
      </c>
      <c r="D182" s="193"/>
      <c r="E182" s="194">
        <v>104.94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305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1">
        <v>45</v>
      </c>
      <c r="B183" s="172" t="s">
        <v>1088</v>
      </c>
      <c r="C183" s="188" t="s">
        <v>1089</v>
      </c>
      <c r="D183" s="173" t="s">
        <v>342</v>
      </c>
      <c r="E183" s="174">
        <v>9.7200000000000006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6">
        <v>0.315</v>
      </c>
      <c r="O183" s="176">
        <f>ROUND(E183*N183,2)</f>
        <v>3.06</v>
      </c>
      <c r="P183" s="176">
        <v>0</v>
      </c>
      <c r="Q183" s="176">
        <f>ROUND(E183*P183,2)</f>
        <v>0</v>
      </c>
      <c r="R183" s="176"/>
      <c r="S183" s="176" t="s">
        <v>239</v>
      </c>
      <c r="T183" s="177" t="s">
        <v>300</v>
      </c>
      <c r="U183" s="160">
        <v>3.0811000000000002</v>
      </c>
      <c r="V183" s="160">
        <f>ROUND(E183*U183,2)</f>
        <v>29.95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301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01" t="s">
        <v>1090</v>
      </c>
      <c r="D184" s="193"/>
      <c r="E184" s="194">
        <v>9.7200000000000006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305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71">
        <v>46</v>
      </c>
      <c r="B185" s="172" t="s">
        <v>1091</v>
      </c>
      <c r="C185" s="188" t="s">
        <v>1092</v>
      </c>
      <c r="D185" s="173" t="s">
        <v>327</v>
      </c>
      <c r="E185" s="174">
        <v>56.842500000000001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6">
        <v>0.2024</v>
      </c>
      <c r="O185" s="176">
        <f>ROUND(E185*N185,2)</f>
        <v>11.5</v>
      </c>
      <c r="P185" s="176">
        <v>0</v>
      </c>
      <c r="Q185" s="176">
        <f>ROUND(E185*P185,2)</f>
        <v>0</v>
      </c>
      <c r="R185" s="176" t="s">
        <v>510</v>
      </c>
      <c r="S185" s="176" t="s">
        <v>239</v>
      </c>
      <c r="T185" s="177" t="s">
        <v>300</v>
      </c>
      <c r="U185" s="160">
        <v>2.5999999999999999E-2</v>
      </c>
      <c r="V185" s="160">
        <f>ROUND(E185*U185,2)</f>
        <v>1.48</v>
      </c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301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65" t="s">
        <v>1093</v>
      </c>
      <c r="D186" s="266"/>
      <c r="E186" s="266"/>
      <c r="F186" s="266"/>
      <c r="G186" s="266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201" t="s">
        <v>954</v>
      </c>
      <c r="D187" s="193"/>
      <c r="E187" s="194">
        <v>56.842500000000001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305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1">
        <v>47</v>
      </c>
      <c r="B188" s="172" t="s">
        <v>1094</v>
      </c>
      <c r="C188" s="188" t="s">
        <v>1095</v>
      </c>
      <c r="D188" s="173" t="s">
        <v>327</v>
      </c>
      <c r="E188" s="174">
        <v>80.842500000000001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0.27994000000000002</v>
      </c>
      <c r="O188" s="176">
        <f>ROUND(E188*N188,2)</f>
        <v>22.63</v>
      </c>
      <c r="P188" s="176">
        <v>0</v>
      </c>
      <c r="Q188" s="176">
        <f>ROUND(E188*P188,2)</f>
        <v>0</v>
      </c>
      <c r="R188" s="176" t="s">
        <v>510</v>
      </c>
      <c r="S188" s="176" t="s">
        <v>239</v>
      </c>
      <c r="T188" s="177" t="s">
        <v>300</v>
      </c>
      <c r="U188" s="160">
        <v>2.5999999999999999E-2</v>
      </c>
      <c r="V188" s="160">
        <f>ROUND(E188*U188,2)</f>
        <v>2.1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301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201" t="s">
        <v>954</v>
      </c>
      <c r="D189" s="193"/>
      <c r="E189" s="194">
        <v>56.842500000000001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305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01" t="s">
        <v>956</v>
      </c>
      <c r="D190" s="193"/>
      <c r="E190" s="194">
        <v>24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305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1">
        <v>48</v>
      </c>
      <c r="B191" s="172" t="s">
        <v>1096</v>
      </c>
      <c r="C191" s="188" t="s">
        <v>1097</v>
      </c>
      <c r="D191" s="173" t="s">
        <v>327</v>
      </c>
      <c r="E191" s="174">
        <v>63.442500000000003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0.37080000000000002</v>
      </c>
      <c r="O191" s="176">
        <f>ROUND(E191*N191,2)</f>
        <v>23.52</v>
      </c>
      <c r="P191" s="176">
        <v>0</v>
      </c>
      <c r="Q191" s="176">
        <f>ROUND(E191*P191,2)</f>
        <v>0</v>
      </c>
      <c r="R191" s="176" t="s">
        <v>510</v>
      </c>
      <c r="S191" s="176" t="s">
        <v>239</v>
      </c>
      <c r="T191" s="177" t="s">
        <v>300</v>
      </c>
      <c r="U191" s="160">
        <v>2.9000000000000001E-2</v>
      </c>
      <c r="V191" s="160">
        <f>ROUND(E191*U191,2)</f>
        <v>1.84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301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201" t="s">
        <v>954</v>
      </c>
      <c r="D192" s="193"/>
      <c r="E192" s="194">
        <v>56.842500000000001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305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201" t="s">
        <v>955</v>
      </c>
      <c r="D193" s="193"/>
      <c r="E193" s="194">
        <v>6.6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305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71">
        <v>49</v>
      </c>
      <c r="B194" s="172" t="s">
        <v>1098</v>
      </c>
      <c r="C194" s="188" t="s">
        <v>1099</v>
      </c>
      <c r="D194" s="173" t="s">
        <v>327</v>
      </c>
      <c r="E194" s="174">
        <v>104.94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0.55125000000000002</v>
      </c>
      <c r="O194" s="176">
        <f>ROUND(E194*N194,2)</f>
        <v>57.85</v>
      </c>
      <c r="P194" s="176">
        <v>0</v>
      </c>
      <c r="Q194" s="176">
        <f>ROUND(E194*P194,2)</f>
        <v>0</v>
      </c>
      <c r="R194" s="176" t="s">
        <v>510</v>
      </c>
      <c r="S194" s="176" t="s">
        <v>239</v>
      </c>
      <c r="T194" s="177" t="s">
        <v>300</v>
      </c>
      <c r="U194" s="160">
        <v>2.7E-2</v>
      </c>
      <c r="V194" s="160">
        <f>ROUND(E194*U194,2)</f>
        <v>2.83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415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201" t="s">
        <v>957</v>
      </c>
      <c r="D195" s="193"/>
      <c r="E195" s="194">
        <v>104.94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305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 x14ac:dyDescent="0.2">
      <c r="A196" s="171">
        <v>50</v>
      </c>
      <c r="B196" s="172" t="s">
        <v>1100</v>
      </c>
      <c r="C196" s="188" t="s">
        <v>1101</v>
      </c>
      <c r="D196" s="173" t="s">
        <v>327</v>
      </c>
      <c r="E196" s="174">
        <v>104.94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0.15826000000000001</v>
      </c>
      <c r="O196" s="176">
        <f>ROUND(E196*N196,2)</f>
        <v>16.61</v>
      </c>
      <c r="P196" s="176">
        <v>0</v>
      </c>
      <c r="Q196" s="176">
        <f>ROUND(E196*P196,2)</f>
        <v>0</v>
      </c>
      <c r="R196" s="176" t="s">
        <v>510</v>
      </c>
      <c r="S196" s="176" t="s">
        <v>239</v>
      </c>
      <c r="T196" s="177" t="s">
        <v>300</v>
      </c>
      <c r="U196" s="160">
        <v>5.6000000000000001E-2</v>
      </c>
      <c r="V196" s="160">
        <f>ROUND(E196*U196,2)</f>
        <v>5.88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415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65" t="s">
        <v>1102</v>
      </c>
      <c r="D197" s="266"/>
      <c r="E197" s="266"/>
      <c r="F197" s="266"/>
      <c r="G197" s="266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01" t="s">
        <v>957</v>
      </c>
      <c r="D198" s="193"/>
      <c r="E198" s="194">
        <v>104.94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305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1">
        <v>51</v>
      </c>
      <c r="B199" s="172" t="s">
        <v>1103</v>
      </c>
      <c r="C199" s="188" t="s">
        <v>1104</v>
      </c>
      <c r="D199" s="173" t="s">
        <v>327</v>
      </c>
      <c r="E199" s="174">
        <v>104.94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6">
        <v>0.38313999999999998</v>
      </c>
      <c r="O199" s="176">
        <f>ROUND(E199*N199,2)</f>
        <v>40.21</v>
      </c>
      <c r="P199" s="176">
        <v>0</v>
      </c>
      <c r="Q199" s="176">
        <f>ROUND(E199*P199,2)</f>
        <v>0</v>
      </c>
      <c r="R199" s="176" t="s">
        <v>510</v>
      </c>
      <c r="S199" s="176" t="s">
        <v>239</v>
      </c>
      <c r="T199" s="177" t="s">
        <v>300</v>
      </c>
      <c r="U199" s="160">
        <v>2.5999999999999999E-2</v>
      </c>
      <c r="V199" s="160">
        <f>ROUND(E199*U199,2)</f>
        <v>2.73</v>
      </c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415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65" t="s">
        <v>1105</v>
      </c>
      <c r="D200" s="266"/>
      <c r="E200" s="266"/>
      <c r="F200" s="266"/>
      <c r="G200" s="266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201" t="s">
        <v>957</v>
      </c>
      <c r="D201" s="193"/>
      <c r="E201" s="194">
        <v>104.94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305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171">
        <v>52</v>
      </c>
      <c r="B202" s="172" t="s">
        <v>1106</v>
      </c>
      <c r="C202" s="188" t="s">
        <v>1107</v>
      </c>
      <c r="D202" s="173" t="s">
        <v>327</v>
      </c>
      <c r="E202" s="174">
        <v>104.94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7.1000000000000002E-4</v>
      </c>
      <c r="O202" s="176">
        <f>ROUND(E202*N202,2)</f>
        <v>7.0000000000000007E-2</v>
      </c>
      <c r="P202" s="176">
        <v>0</v>
      </c>
      <c r="Q202" s="176">
        <f>ROUND(E202*P202,2)</f>
        <v>0</v>
      </c>
      <c r="R202" s="176" t="s">
        <v>510</v>
      </c>
      <c r="S202" s="176" t="s">
        <v>239</v>
      </c>
      <c r="T202" s="177" t="s">
        <v>300</v>
      </c>
      <c r="U202" s="160">
        <v>2E-3</v>
      </c>
      <c r="V202" s="160">
        <f>ROUND(E202*U202,2)</f>
        <v>0.21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301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201" t="s">
        <v>957</v>
      </c>
      <c r="D203" s="193"/>
      <c r="E203" s="194">
        <v>104.94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305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 x14ac:dyDescent="0.2">
      <c r="A204" s="171">
        <v>53</v>
      </c>
      <c r="B204" s="172" t="s">
        <v>1108</v>
      </c>
      <c r="C204" s="188" t="s">
        <v>1109</v>
      </c>
      <c r="D204" s="173" t="s">
        <v>327</v>
      </c>
      <c r="E204" s="174">
        <v>104.94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0.10141</v>
      </c>
      <c r="O204" s="176">
        <f>ROUND(E204*N204,2)</f>
        <v>10.64</v>
      </c>
      <c r="P204" s="176">
        <v>0</v>
      </c>
      <c r="Q204" s="176">
        <f>ROUND(E204*P204,2)</f>
        <v>0</v>
      </c>
      <c r="R204" s="176" t="s">
        <v>510</v>
      </c>
      <c r="S204" s="176" t="s">
        <v>239</v>
      </c>
      <c r="T204" s="177" t="s">
        <v>300</v>
      </c>
      <c r="U204" s="160">
        <v>6.4000000000000001E-2</v>
      </c>
      <c r="V204" s="160">
        <f>ROUND(E204*U204,2)</f>
        <v>6.72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301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01" t="s">
        <v>957</v>
      </c>
      <c r="D205" s="193"/>
      <c r="E205" s="194">
        <v>104.94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305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71">
        <v>54</v>
      </c>
      <c r="B206" s="172" t="s">
        <v>1110</v>
      </c>
      <c r="C206" s="188" t="s">
        <v>1111</v>
      </c>
      <c r="D206" s="173" t="s">
        <v>327</v>
      </c>
      <c r="E206" s="174">
        <v>6.6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0.35865000000000002</v>
      </c>
      <c r="O206" s="176">
        <f>ROUND(E206*N206,2)</f>
        <v>2.37</v>
      </c>
      <c r="P206" s="176">
        <v>0</v>
      </c>
      <c r="Q206" s="176">
        <f>ROUND(E206*P206,2)</f>
        <v>0</v>
      </c>
      <c r="R206" s="176" t="s">
        <v>510</v>
      </c>
      <c r="S206" s="176" t="s">
        <v>239</v>
      </c>
      <c r="T206" s="177" t="s">
        <v>300</v>
      </c>
      <c r="U206" s="160">
        <v>8.1000000000000003E-2</v>
      </c>
      <c r="V206" s="160">
        <f>ROUND(E206*U206,2)</f>
        <v>0.53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301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01" t="s">
        <v>955</v>
      </c>
      <c r="D207" s="193"/>
      <c r="E207" s="194">
        <v>6.6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305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71">
        <v>55</v>
      </c>
      <c r="B208" s="172" t="s">
        <v>1112</v>
      </c>
      <c r="C208" s="188" t="s">
        <v>1113</v>
      </c>
      <c r="D208" s="173" t="s">
        <v>327</v>
      </c>
      <c r="E208" s="174">
        <v>24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7.3899999999999993E-2</v>
      </c>
      <c r="O208" s="176">
        <f>ROUND(E208*N208,2)</f>
        <v>1.77</v>
      </c>
      <c r="P208" s="176">
        <v>0</v>
      </c>
      <c r="Q208" s="176">
        <f>ROUND(E208*P208,2)</f>
        <v>0</v>
      </c>
      <c r="R208" s="176" t="s">
        <v>510</v>
      </c>
      <c r="S208" s="176" t="s">
        <v>239</v>
      </c>
      <c r="T208" s="177" t="s">
        <v>300</v>
      </c>
      <c r="U208" s="160">
        <v>0.45200000000000001</v>
      </c>
      <c r="V208" s="160">
        <f>ROUND(E208*U208,2)</f>
        <v>10.85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415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 x14ac:dyDescent="0.2">
      <c r="A209" s="158"/>
      <c r="B209" s="159"/>
      <c r="C209" s="265" t="s">
        <v>1114</v>
      </c>
      <c r="D209" s="266"/>
      <c r="E209" s="266"/>
      <c r="F209" s="266"/>
      <c r="G209" s="266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78" t="str">
        <f>C209</f>
        <v>s provedením lože z kameniva drceného, s vyplněním spár, s dvojitým hutněním a se smetením přebytečného materiálu na krajnici. S dodáním hmot pro lože a výplň spár.</v>
      </c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201" t="s">
        <v>956</v>
      </c>
      <c r="D210" s="193"/>
      <c r="E210" s="194">
        <v>24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305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1">
        <v>56</v>
      </c>
      <c r="B211" s="172" t="s">
        <v>1115</v>
      </c>
      <c r="C211" s="188" t="s">
        <v>1116</v>
      </c>
      <c r="D211" s="173" t="s">
        <v>327</v>
      </c>
      <c r="E211" s="174">
        <v>56.842500000000001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7.4099999999999999E-2</v>
      </c>
      <c r="O211" s="176">
        <f>ROUND(E211*N211,2)</f>
        <v>4.21</v>
      </c>
      <c r="P211" s="176">
        <v>0</v>
      </c>
      <c r="Q211" s="176">
        <f>ROUND(E211*P211,2)</f>
        <v>0</v>
      </c>
      <c r="R211" s="176" t="s">
        <v>510</v>
      </c>
      <c r="S211" s="176" t="s">
        <v>239</v>
      </c>
      <c r="T211" s="177" t="s">
        <v>300</v>
      </c>
      <c r="U211" s="160">
        <v>0.64</v>
      </c>
      <c r="V211" s="160">
        <f>ROUND(E211*U211,2)</f>
        <v>36.380000000000003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443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 x14ac:dyDescent="0.2">
      <c r="A212" s="158"/>
      <c r="B212" s="159"/>
      <c r="C212" s="265" t="s">
        <v>1114</v>
      </c>
      <c r="D212" s="266"/>
      <c r="E212" s="266"/>
      <c r="F212" s="266"/>
      <c r="G212" s="266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303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78" t="str">
        <f>C212</f>
        <v>s provedením lože z kameniva drceného, s vyplněním spár, s dvojitým hutněním a se smetením přebytečného materiálu na krajnici. S dodáním hmot pro lože a výplň spár.</v>
      </c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01" t="s">
        <v>954</v>
      </c>
      <c r="D213" s="193"/>
      <c r="E213" s="194">
        <v>56.842500000000001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305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79">
        <v>57</v>
      </c>
      <c r="B214" s="180" t="s">
        <v>1117</v>
      </c>
      <c r="C214" s="189" t="s">
        <v>1118</v>
      </c>
      <c r="D214" s="181" t="s">
        <v>342</v>
      </c>
      <c r="E214" s="182">
        <v>20</v>
      </c>
      <c r="F214" s="183"/>
      <c r="G214" s="184">
        <f>ROUND(E214*F214,2)</f>
        <v>0</v>
      </c>
      <c r="H214" s="183"/>
      <c r="I214" s="184">
        <f>ROUND(E214*H214,2)</f>
        <v>0</v>
      </c>
      <c r="J214" s="183"/>
      <c r="K214" s="184">
        <f>ROUND(E214*J214,2)</f>
        <v>0</v>
      </c>
      <c r="L214" s="184">
        <v>21</v>
      </c>
      <c r="M214" s="184">
        <f>G214*(1+L214/100)</f>
        <v>0</v>
      </c>
      <c r="N214" s="184">
        <v>3.6999999999999999E-4</v>
      </c>
      <c r="O214" s="184">
        <f>ROUND(E214*N214,2)</f>
        <v>0.01</v>
      </c>
      <c r="P214" s="184">
        <v>0</v>
      </c>
      <c r="Q214" s="184">
        <f>ROUND(E214*P214,2)</f>
        <v>0</v>
      </c>
      <c r="R214" s="184" t="s">
        <v>510</v>
      </c>
      <c r="S214" s="184" t="s">
        <v>239</v>
      </c>
      <c r="T214" s="185" t="s">
        <v>300</v>
      </c>
      <c r="U214" s="160">
        <v>0.45</v>
      </c>
      <c r="V214" s="160">
        <f>ROUND(E214*U214,2)</f>
        <v>9</v>
      </c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415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 x14ac:dyDescent="0.2">
      <c r="A215" s="171">
        <v>58</v>
      </c>
      <c r="B215" s="172" t="s">
        <v>1119</v>
      </c>
      <c r="C215" s="188" t="s">
        <v>1120</v>
      </c>
      <c r="D215" s="173" t="s">
        <v>314</v>
      </c>
      <c r="E215" s="174">
        <v>4.36E-2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1.0662499999999999</v>
      </c>
      <c r="O215" s="176">
        <f>ROUND(E215*N215,2)</f>
        <v>0.05</v>
      </c>
      <c r="P215" s="176">
        <v>0</v>
      </c>
      <c r="Q215" s="176">
        <f>ROUND(E215*P215,2)</f>
        <v>0</v>
      </c>
      <c r="R215" s="176" t="s">
        <v>318</v>
      </c>
      <c r="S215" s="176" t="s">
        <v>239</v>
      </c>
      <c r="T215" s="177" t="s">
        <v>300</v>
      </c>
      <c r="U215" s="160">
        <v>15.231</v>
      </c>
      <c r="V215" s="160">
        <f>ROUND(E215*U215,2)</f>
        <v>0.66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301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201" t="s">
        <v>1121</v>
      </c>
      <c r="D216" s="193"/>
      <c r="E216" s="194">
        <v>4.3569999999999998E-2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305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45" outlineLevel="1" x14ac:dyDescent="0.2">
      <c r="A217" s="171">
        <v>59</v>
      </c>
      <c r="B217" s="172" t="s">
        <v>1122</v>
      </c>
      <c r="C217" s="188" t="s">
        <v>1123</v>
      </c>
      <c r="D217" s="173" t="s">
        <v>342</v>
      </c>
      <c r="E217" s="174">
        <v>69.959999999999994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0.18431</v>
      </c>
      <c r="O217" s="176">
        <f>ROUND(E217*N217,2)</f>
        <v>12.89</v>
      </c>
      <c r="P217" s="176">
        <v>0</v>
      </c>
      <c r="Q217" s="176">
        <f>ROUND(E217*P217,2)</f>
        <v>0</v>
      </c>
      <c r="R217" s="176" t="s">
        <v>510</v>
      </c>
      <c r="S217" s="176" t="s">
        <v>239</v>
      </c>
      <c r="T217" s="177" t="s">
        <v>300</v>
      </c>
      <c r="U217" s="160">
        <v>0.22503999999999999</v>
      </c>
      <c r="V217" s="160">
        <f>ROUND(E217*U217,2)</f>
        <v>15.74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415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65" t="s">
        <v>1124</v>
      </c>
      <c r="D218" s="266"/>
      <c r="E218" s="266"/>
      <c r="F218" s="266"/>
      <c r="G218" s="266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201" t="s">
        <v>1125</v>
      </c>
      <c r="D219" s="193"/>
      <c r="E219" s="194">
        <v>69.959999999999994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305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79">
        <v>60</v>
      </c>
      <c r="B220" s="180" t="s">
        <v>627</v>
      </c>
      <c r="C220" s="189" t="s">
        <v>628</v>
      </c>
      <c r="D220" s="181" t="s">
        <v>314</v>
      </c>
      <c r="E220" s="182">
        <v>26.265000000000001</v>
      </c>
      <c r="F220" s="183"/>
      <c r="G220" s="184">
        <f>ROUND(E220*F220,2)</f>
        <v>0</v>
      </c>
      <c r="H220" s="183"/>
      <c r="I220" s="184">
        <f>ROUND(E220*H220,2)</f>
        <v>0</v>
      </c>
      <c r="J220" s="183"/>
      <c r="K220" s="184">
        <f>ROUND(E220*J220,2)</f>
        <v>0</v>
      </c>
      <c r="L220" s="184">
        <v>21</v>
      </c>
      <c r="M220" s="184">
        <f>G220*(1+L220/100)</f>
        <v>0</v>
      </c>
      <c r="N220" s="184">
        <v>0</v>
      </c>
      <c r="O220" s="184">
        <f>ROUND(E220*N220,2)</f>
        <v>0</v>
      </c>
      <c r="P220" s="184">
        <v>0</v>
      </c>
      <c r="Q220" s="184">
        <f>ROUND(E220*P220,2)</f>
        <v>0</v>
      </c>
      <c r="R220" s="184"/>
      <c r="S220" s="184" t="s">
        <v>239</v>
      </c>
      <c r="T220" s="185" t="s">
        <v>300</v>
      </c>
      <c r="U220" s="160">
        <v>6.0000000000000001E-3</v>
      </c>
      <c r="V220" s="160">
        <f>ROUND(E220*U220,2)</f>
        <v>0.16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415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 x14ac:dyDescent="0.2">
      <c r="A221" s="171">
        <v>61</v>
      </c>
      <c r="B221" s="172" t="s">
        <v>1126</v>
      </c>
      <c r="C221" s="188" t="s">
        <v>1127</v>
      </c>
      <c r="D221" s="173" t="s">
        <v>252</v>
      </c>
      <c r="E221" s="174">
        <v>56.098300000000002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6">
        <v>6.1499999999999999E-2</v>
      </c>
      <c r="O221" s="176">
        <f>ROUND(E221*N221,2)</f>
        <v>3.45</v>
      </c>
      <c r="P221" s="176">
        <v>0</v>
      </c>
      <c r="Q221" s="176">
        <f>ROUND(E221*P221,2)</f>
        <v>0</v>
      </c>
      <c r="R221" s="176" t="s">
        <v>459</v>
      </c>
      <c r="S221" s="176" t="s">
        <v>239</v>
      </c>
      <c r="T221" s="177" t="s">
        <v>300</v>
      </c>
      <c r="U221" s="160">
        <v>0</v>
      </c>
      <c r="V221" s="160">
        <f>ROUND(E221*U221,2)</f>
        <v>0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504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201" t="s">
        <v>1128</v>
      </c>
      <c r="D222" s="193"/>
      <c r="E222" s="194">
        <v>56.098289999999999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305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ht="22.5" outlineLevel="1" x14ac:dyDescent="0.2">
      <c r="A223" s="171">
        <v>62</v>
      </c>
      <c r="B223" s="172" t="s">
        <v>1129</v>
      </c>
      <c r="C223" s="188" t="s">
        <v>1130</v>
      </c>
      <c r="D223" s="173" t="s">
        <v>327</v>
      </c>
      <c r="E223" s="174">
        <v>24.24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21</v>
      </c>
      <c r="M223" s="176">
        <f>G223*(1+L223/100)</f>
        <v>0</v>
      </c>
      <c r="N223" s="176">
        <v>0.129</v>
      </c>
      <c r="O223" s="176">
        <f>ROUND(E223*N223,2)</f>
        <v>3.13</v>
      </c>
      <c r="P223" s="176">
        <v>0</v>
      </c>
      <c r="Q223" s="176">
        <f>ROUND(E223*P223,2)</f>
        <v>0</v>
      </c>
      <c r="R223" s="176" t="s">
        <v>459</v>
      </c>
      <c r="S223" s="176" t="s">
        <v>239</v>
      </c>
      <c r="T223" s="177" t="s">
        <v>300</v>
      </c>
      <c r="U223" s="160">
        <v>0</v>
      </c>
      <c r="V223" s="160">
        <f>ROUND(E223*U223,2)</f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460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201" t="s">
        <v>1131</v>
      </c>
      <c r="D224" s="193"/>
      <c r="E224" s="194">
        <v>24.24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305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1" x14ac:dyDescent="0.2">
      <c r="A225" s="171">
        <v>63</v>
      </c>
      <c r="B225" s="172" t="s">
        <v>1132</v>
      </c>
      <c r="C225" s="188" t="s">
        <v>1133</v>
      </c>
      <c r="D225" s="173" t="s">
        <v>327</v>
      </c>
      <c r="E225" s="174">
        <v>57.410899999999998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21</v>
      </c>
      <c r="M225" s="176">
        <f>G225*(1+L225/100)</f>
        <v>0</v>
      </c>
      <c r="N225" s="176">
        <v>0.20699999999999999</v>
      </c>
      <c r="O225" s="176">
        <f>ROUND(E225*N225,2)</f>
        <v>11.88</v>
      </c>
      <c r="P225" s="176">
        <v>0</v>
      </c>
      <c r="Q225" s="176">
        <f>ROUND(E225*P225,2)</f>
        <v>0</v>
      </c>
      <c r="R225" s="176" t="s">
        <v>459</v>
      </c>
      <c r="S225" s="176" t="s">
        <v>239</v>
      </c>
      <c r="T225" s="177" t="s">
        <v>300</v>
      </c>
      <c r="U225" s="160">
        <v>0</v>
      </c>
      <c r="V225" s="160">
        <f>ROUND(E225*U225,2)</f>
        <v>0</v>
      </c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504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201" t="s">
        <v>1134</v>
      </c>
      <c r="D226" s="193"/>
      <c r="E226" s="194">
        <v>57.41093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305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71">
        <v>64</v>
      </c>
      <c r="B227" s="172" t="s">
        <v>619</v>
      </c>
      <c r="C227" s="188" t="s">
        <v>620</v>
      </c>
      <c r="D227" s="173" t="s">
        <v>314</v>
      </c>
      <c r="E227" s="174">
        <v>89.665499999999994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6">
        <v>0</v>
      </c>
      <c r="O227" s="176">
        <f>ROUND(E227*N227,2)</f>
        <v>0</v>
      </c>
      <c r="P227" s="176">
        <v>0</v>
      </c>
      <c r="Q227" s="176">
        <f>ROUND(E227*P227,2)</f>
        <v>0</v>
      </c>
      <c r="R227" s="176" t="s">
        <v>515</v>
      </c>
      <c r="S227" s="176" t="s">
        <v>239</v>
      </c>
      <c r="T227" s="177" t="s">
        <v>300</v>
      </c>
      <c r="U227" s="160">
        <v>0.49</v>
      </c>
      <c r="V227" s="160">
        <f>ROUND(E227*U227,2)</f>
        <v>43.94</v>
      </c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621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254" t="s">
        <v>622</v>
      </c>
      <c r="D228" s="255"/>
      <c r="E228" s="255"/>
      <c r="F228" s="255"/>
      <c r="G228" s="255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243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79">
        <v>65</v>
      </c>
      <c r="B229" s="180" t="s">
        <v>623</v>
      </c>
      <c r="C229" s="189" t="s">
        <v>624</v>
      </c>
      <c r="D229" s="181" t="s">
        <v>314</v>
      </c>
      <c r="E229" s="182">
        <v>1793.31</v>
      </c>
      <c r="F229" s="183"/>
      <c r="G229" s="184">
        <f>ROUND(E229*F229,2)</f>
        <v>0</v>
      </c>
      <c r="H229" s="183"/>
      <c r="I229" s="184">
        <f>ROUND(E229*H229,2)</f>
        <v>0</v>
      </c>
      <c r="J229" s="183"/>
      <c r="K229" s="184">
        <f>ROUND(E229*J229,2)</f>
        <v>0</v>
      </c>
      <c r="L229" s="184">
        <v>21</v>
      </c>
      <c r="M229" s="184">
        <f>G229*(1+L229/100)</f>
        <v>0</v>
      </c>
      <c r="N229" s="184">
        <v>0</v>
      </c>
      <c r="O229" s="184">
        <f>ROUND(E229*N229,2)</f>
        <v>0</v>
      </c>
      <c r="P229" s="184">
        <v>0</v>
      </c>
      <c r="Q229" s="184">
        <f>ROUND(E229*P229,2)</f>
        <v>0</v>
      </c>
      <c r="R229" s="184" t="s">
        <v>515</v>
      </c>
      <c r="S229" s="184" t="s">
        <v>239</v>
      </c>
      <c r="T229" s="185" t="s">
        <v>300</v>
      </c>
      <c r="U229" s="160">
        <v>0</v>
      </c>
      <c r="V229" s="160">
        <f>ROUND(E229*U229,2)</f>
        <v>0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621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79">
        <v>66</v>
      </c>
      <c r="B230" s="180" t="s">
        <v>1135</v>
      </c>
      <c r="C230" s="189" t="s">
        <v>1136</v>
      </c>
      <c r="D230" s="181" t="s">
        <v>314</v>
      </c>
      <c r="E230" s="182">
        <v>89.665499999999994</v>
      </c>
      <c r="F230" s="183"/>
      <c r="G230" s="184">
        <f>ROUND(E230*F230,2)</f>
        <v>0</v>
      </c>
      <c r="H230" s="183"/>
      <c r="I230" s="184">
        <f>ROUND(E230*H230,2)</f>
        <v>0</v>
      </c>
      <c r="J230" s="183"/>
      <c r="K230" s="184">
        <f>ROUND(E230*J230,2)</f>
        <v>0</v>
      </c>
      <c r="L230" s="184">
        <v>21</v>
      </c>
      <c r="M230" s="184">
        <f>G230*(1+L230/100)</f>
        <v>0</v>
      </c>
      <c r="N230" s="184">
        <v>0</v>
      </c>
      <c r="O230" s="184">
        <f>ROUND(E230*N230,2)</f>
        <v>0</v>
      </c>
      <c r="P230" s="184">
        <v>0</v>
      </c>
      <c r="Q230" s="184">
        <f>ROUND(E230*P230,2)</f>
        <v>0</v>
      </c>
      <c r="R230" s="184" t="s">
        <v>515</v>
      </c>
      <c r="S230" s="184" t="s">
        <v>239</v>
      </c>
      <c r="T230" s="185" t="s">
        <v>300</v>
      </c>
      <c r="U230" s="160">
        <v>0</v>
      </c>
      <c r="V230" s="160">
        <f>ROUND(E230*U230,2)</f>
        <v>0</v>
      </c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621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79">
        <v>67</v>
      </c>
      <c r="B231" s="180" t="s">
        <v>627</v>
      </c>
      <c r="C231" s="189" t="s">
        <v>628</v>
      </c>
      <c r="D231" s="181" t="s">
        <v>314</v>
      </c>
      <c r="E231" s="182">
        <v>89.665499999999994</v>
      </c>
      <c r="F231" s="183"/>
      <c r="G231" s="184">
        <f>ROUND(E231*F231,2)</f>
        <v>0</v>
      </c>
      <c r="H231" s="183"/>
      <c r="I231" s="184">
        <f>ROUND(E231*H231,2)</f>
        <v>0</v>
      </c>
      <c r="J231" s="183"/>
      <c r="K231" s="184">
        <f>ROUND(E231*J231,2)</f>
        <v>0</v>
      </c>
      <c r="L231" s="184">
        <v>21</v>
      </c>
      <c r="M231" s="184">
        <f>G231*(1+L231/100)</f>
        <v>0</v>
      </c>
      <c r="N231" s="184">
        <v>0</v>
      </c>
      <c r="O231" s="184">
        <f>ROUND(E231*N231,2)</f>
        <v>0</v>
      </c>
      <c r="P231" s="184">
        <v>0</v>
      </c>
      <c r="Q231" s="184">
        <f>ROUND(E231*P231,2)</f>
        <v>0</v>
      </c>
      <c r="R231" s="184"/>
      <c r="S231" s="184" t="s">
        <v>239</v>
      </c>
      <c r="T231" s="185" t="s">
        <v>300</v>
      </c>
      <c r="U231" s="160">
        <v>6.0000000000000001E-3</v>
      </c>
      <c r="V231" s="160">
        <f>ROUND(E231*U231,2)</f>
        <v>0.54</v>
      </c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621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x14ac:dyDescent="0.2">
      <c r="A232" s="165" t="s">
        <v>234</v>
      </c>
      <c r="B232" s="166" t="s">
        <v>114</v>
      </c>
      <c r="C232" s="187" t="s">
        <v>115</v>
      </c>
      <c r="D232" s="167"/>
      <c r="E232" s="168"/>
      <c r="F232" s="169"/>
      <c r="G232" s="169">
        <f>SUMIF(AG233:AG256,"&lt;&gt;NOR",G233:G256)</f>
        <v>0</v>
      </c>
      <c r="H232" s="169"/>
      <c r="I232" s="169">
        <f>SUM(I233:I256)</f>
        <v>0</v>
      </c>
      <c r="J232" s="169"/>
      <c r="K232" s="169">
        <f>SUM(K233:K256)</f>
        <v>0</v>
      </c>
      <c r="L232" s="169"/>
      <c r="M232" s="169">
        <f>SUM(M233:M256)</f>
        <v>0</v>
      </c>
      <c r="N232" s="169"/>
      <c r="O232" s="169">
        <f>SUM(O233:O256)</f>
        <v>29.37</v>
      </c>
      <c r="P232" s="169"/>
      <c r="Q232" s="169">
        <f>SUM(Q233:Q256)</f>
        <v>23.14</v>
      </c>
      <c r="R232" s="169"/>
      <c r="S232" s="169"/>
      <c r="T232" s="170"/>
      <c r="U232" s="164"/>
      <c r="V232" s="164">
        <f>SUM(V233:V256)</f>
        <v>76.040000000000006</v>
      </c>
      <c r="W232" s="164"/>
      <c r="AG232" t="s">
        <v>235</v>
      </c>
    </row>
    <row r="233" spans="1:60" ht="22.5" outlineLevel="1" x14ac:dyDescent="0.2">
      <c r="A233" s="171">
        <v>68</v>
      </c>
      <c r="B233" s="172" t="s">
        <v>1137</v>
      </c>
      <c r="C233" s="188" t="s">
        <v>1138</v>
      </c>
      <c r="D233" s="173" t="s">
        <v>327</v>
      </c>
      <c r="E233" s="174">
        <v>64.62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0</v>
      </c>
      <c r="O233" s="176">
        <f>ROUND(E233*N233,2)</f>
        <v>0</v>
      </c>
      <c r="P233" s="176">
        <v>0.13800000000000001</v>
      </c>
      <c r="Q233" s="176">
        <f>ROUND(E233*P233,2)</f>
        <v>8.92</v>
      </c>
      <c r="R233" s="176" t="s">
        <v>510</v>
      </c>
      <c r="S233" s="176" t="s">
        <v>239</v>
      </c>
      <c r="T233" s="177" t="s">
        <v>300</v>
      </c>
      <c r="U233" s="160">
        <v>0.16</v>
      </c>
      <c r="V233" s="160">
        <f>ROUND(E233*U233,2)</f>
        <v>10.34</v>
      </c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301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265" t="s">
        <v>1139</v>
      </c>
      <c r="D234" s="266"/>
      <c r="E234" s="266"/>
      <c r="F234" s="266"/>
      <c r="G234" s="266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201" t="s">
        <v>1140</v>
      </c>
      <c r="D235" s="193"/>
      <c r="E235" s="194">
        <v>64.62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305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 x14ac:dyDescent="0.2">
      <c r="A236" s="171">
        <v>69</v>
      </c>
      <c r="B236" s="172" t="s">
        <v>1141</v>
      </c>
      <c r="C236" s="188" t="s">
        <v>1142</v>
      </c>
      <c r="D236" s="173" t="s">
        <v>327</v>
      </c>
      <c r="E236" s="174">
        <v>64.62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6">
        <v>0</v>
      </c>
      <c r="O236" s="176">
        <f>ROUND(E236*N236,2)</f>
        <v>0</v>
      </c>
      <c r="P236" s="176">
        <v>0.22</v>
      </c>
      <c r="Q236" s="176">
        <f>ROUND(E236*P236,2)</f>
        <v>14.22</v>
      </c>
      <c r="R236" s="176" t="s">
        <v>510</v>
      </c>
      <c r="S236" s="176" t="s">
        <v>239</v>
      </c>
      <c r="T236" s="177" t="s">
        <v>300</v>
      </c>
      <c r="U236" s="160">
        <v>0.251</v>
      </c>
      <c r="V236" s="160">
        <f>ROUND(E236*U236,2)</f>
        <v>16.22</v>
      </c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301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201" t="s">
        <v>1140</v>
      </c>
      <c r="D237" s="193"/>
      <c r="E237" s="194">
        <v>64.62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305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71">
        <v>70</v>
      </c>
      <c r="B238" s="172" t="s">
        <v>1143</v>
      </c>
      <c r="C238" s="188" t="s">
        <v>1144</v>
      </c>
      <c r="D238" s="173" t="s">
        <v>327</v>
      </c>
      <c r="E238" s="174">
        <v>61.085999999999999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0.18</v>
      </c>
      <c r="O238" s="176">
        <f>ROUND(E238*N238,2)</f>
        <v>11</v>
      </c>
      <c r="P238" s="176">
        <v>0</v>
      </c>
      <c r="Q238" s="176">
        <f>ROUND(E238*P238,2)</f>
        <v>0</v>
      </c>
      <c r="R238" s="176" t="s">
        <v>318</v>
      </c>
      <c r="S238" s="176" t="s">
        <v>239</v>
      </c>
      <c r="T238" s="177" t="s">
        <v>300</v>
      </c>
      <c r="U238" s="160">
        <v>0.17</v>
      </c>
      <c r="V238" s="160">
        <f>ROUND(E238*U238,2)</f>
        <v>10.38</v>
      </c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301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265" t="s">
        <v>1145</v>
      </c>
      <c r="D239" s="266"/>
      <c r="E239" s="266"/>
      <c r="F239" s="266"/>
      <c r="G239" s="266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201" t="s">
        <v>1146</v>
      </c>
      <c r="D240" s="193"/>
      <c r="E240" s="194">
        <v>6.3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305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201" t="s">
        <v>1147</v>
      </c>
      <c r="D241" s="193"/>
      <c r="E241" s="194">
        <v>54.786000000000001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305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71">
        <v>71</v>
      </c>
      <c r="B242" s="172" t="s">
        <v>508</v>
      </c>
      <c r="C242" s="188" t="s">
        <v>509</v>
      </c>
      <c r="D242" s="173" t="s">
        <v>342</v>
      </c>
      <c r="E242" s="174">
        <v>107.7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0</v>
      </c>
      <c r="O242" s="176">
        <f>ROUND(E242*N242,2)</f>
        <v>0</v>
      </c>
      <c r="P242" s="176">
        <v>0</v>
      </c>
      <c r="Q242" s="176">
        <f>ROUND(E242*P242,2)</f>
        <v>0</v>
      </c>
      <c r="R242" s="176" t="s">
        <v>510</v>
      </c>
      <c r="S242" s="176" t="s">
        <v>239</v>
      </c>
      <c r="T242" s="177" t="s">
        <v>300</v>
      </c>
      <c r="U242" s="160">
        <v>0.13</v>
      </c>
      <c r="V242" s="160">
        <f>ROUND(E242*U242,2)</f>
        <v>14</v>
      </c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301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265" t="s">
        <v>511</v>
      </c>
      <c r="D243" s="266"/>
      <c r="E243" s="266"/>
      <c r="F243" s="266"/>
      <c r="G243" s="266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201" t="s">
        <v>1148</v>
      </c>
      <c r="D244" s="193"/>
      <c r="E244" s="194">
        <v>107.7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305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 x14ac:dyDescent="0.2">
      <c r="A245" s="171">
        <v>72</v>
      </c>
      <c r="B245" s="172" t="s">
        <v>1149</v>
      </c>
      <c r="C245" s="188" t="s">
        <v>1150</v>
      </c>
      <c r="D245" s="173" t="s">
        <v>342</v>
      </c>
      <c r="E245" s="174">
        <v>54.786000000000001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21</v>
      </c>
      <c r="M245" s="176">
        <f>G245*(1+L245/100)</f>
        <v>0</v>
      </c>
      <c r="N245" s="176">
        <v>7.2849999999999998E-2</v>
      </c>
      <c r="O245" s="176">
        <f>ROUND(E245*N245,2)</f>
        <v>3.99</v>
      </c>
      <c r="P245" s="176">
        <v>0</v>
      </c>
      <c r="Q245" s="176">
        <f>ROUND(E245*P245,2)</f>
        <v>0</v>
      </c>
      <c r="R245" s="176" t="s">
        <v>510</v>
      </c>
      <c r="S245" s="176" t="s">
        <v>239</v>
      </c>
      <c r="T245" s="177" t="s">
        <v>300</v>
      </c>
      <c r="U245" s="160">
        <v>0.17899999999999999</v>
      </c>
      <c r="V245" s="160">
        <f>ROUND(E245*U245,2)</f>
        <v>9.81</v>
      </c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301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265" t="s">
        <v>1151</v>
      </c>
      <c r="D246" s="266"/>
      <c r="E246" s="266"/>
      <c r="F246" s="266"/>
      <c r="G246" s="266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8"/>
      <c r="B247" s="159"/>
      <c r="C247" s="201" t="s">
        <v>1152</v>
      </c>
      <c r="D247" s="193"/>
      <c r="E247" s="194">
        <v>54.786000000000001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305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71">
        <v>73</v>
      </c>
      <c r="B248" s="172" t="s">
        <v>1153</v>
      </c>
      <c r="C248" s="188" t="s">
        <v>1154</v>
      </c>
      <c r="D248" s="173" t="s">
        <v>327</v>
      </c>
      <c r="E248" s="174">
        <v>6.3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0.24154999999999999</v>
      </c>
      <c r="O248" s="176">
        <f>ROUND(E248*N248,2)</f>
        <v>1.52</v>
      </c>
      <c r="P248" s="176">
        <v>0</v>
      </c>
      <c r="Q248" s="176">
        <f>ROUND(E248*P248,2)</f>
        <v>0</v>
      </c>
      <c r="R248" s="176"/>
      <c r="S248" s="176" t="s">
        <v>253</v>
      </c>
      <c r="T248" s="177" t="s">
        <v>838</v>
      </c>
      <c r="U248" s="160">
        <v>0.60499999999999998</v>
      </c>
      <c r="V248" s="160">
        <f>ROUND(E248*U248,2)</f>
        <v>3.81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301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201" t="s">
        <v>1155</v>
      </c>
      <c r="D249" s="193"/>
      <c r="E249" s="194">
        <v>6.3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305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71">
        <v>74</v>
      </c>
      <c r="B250" s="172" t="s">
        <v>1156</v>
      </c>
      <c r="C250" s="188" t="s">
        <v>1157</v>
      </c>
      <c r="D250" s="173" t="s">
        <v>252</v>
      </c>
      <c r="E250" s="174">
        <v>279.46390000000002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4.5999999999999999E-2</v>
      </c>
      <c r="O250" s="176">
        <f>ROUND(E250*N250,2)</f>
        <v>12.86</v>
      </c>
      <c r="P250" s="176">
        <v>0</v>
      </c>
      <c r="Q250" s="176">
        <f>ROUND(E250*P250,2)</f>
        <v>0</v>
      </c>
      <c r="R250" s="176"/>
      <c r="S250" s="176" t="s">
        <v>253</v>
      </c>
      <c r="T250" s="177" t="s">
        <v>838</v>
      </c>
      <c r="U250" s="160">
        <v>0</v>
      </c>
      <c r="V250" s="160">
        <f>ROUND(E250*U250,2)</f>
        <v>0</v>
      </c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504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201" t="s">
        <v>1158</v>
      </c>
      <c r="D251" s="193"/>
      <c r="E251" s="194">
        <v>279.46393999999998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305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71">
        <v>75</v>
      </c>
      <c r="B252" s="172" t="s">
        <v>619</v>
      </c>
      <c r="C252" s="188" t="s">
        <v>620</v>
      </c>
      <c r="D252" s="173" t="s">
        <v>314</v>
      </c>
      <c r="E252" s="174">
        <v>23.133959999999998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21</v>
      </c>
      <c r="M252" s="176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6" t="s">
        <v>515</v>
      </c>
      <c r="S252" s="176" t="s">
        <v>239</v>
      </c>
      <c r="T252" s="177" t="s">
        <v>300</v>
      </c>
      <c r="U252" s="160">
        <v>0.49</v>
      </c>
      <c r="V252" s="160">
        <f>ROUND(E252*U252,2)</f>
        <v>11.34</v>
      </c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621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254" t="s">
        <v>622</v>
      </c>
      <c r="D253" s="255"/>
      <c r="E253" s="255"/>
      <c r="F253" s="255"/>
      <c r="G253" s="255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243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79">
        <v>76</v>
      </c>
      <c r="B254" s="180" t="s">
        <v>623</v>
      </c>
      <c r="C254" s="189" t="s">
        <v>624</v>
      </c>
      <c r="D254" s="181" t="s">
        <v>314</v>
      </c>
      <c r="E254" s="182">
        <v>231.33959999999999</v>
      </c>
      <c r="F254" s="183"/>
      <c r="G254" s="184">
        <f>ROUND(E254*F254,2)</f>
        <v>0</v>
      </c>
      <c r="H254" s="183"/>
      <c r="I254" s="184">
        <f>ROUND(E254*H254,2)</f>
        <v>0</v>
      </c>
      <c r="J254" s="183"/>
      <c r="K254" s="184">
        <f>ROUND(E254*J254,2)</f>
        <v>0</v>
      </c>
      <c r="L254" s="184">
        <v>21</v>
      </c>
      <c r="M254" s="184">
        <f>G254*(1+L254/100)</f>
        <v>0</v>
      </c>
      <c r="N254" s="184">
        <v>0</v>
      </c>
      <c r="O254" s="184">
        <f>ROUND(E254*N254,2)</f>
        <v>0</v>
      </c>
      <c r="P254" s="184">
        <v>0</v>
      </c>
      <c r="Q254" s="184">
        <f>ROUND(E254*P254,2)</f>
        <v>0</v>
      </c>
      <c r="R254" s="184" t="s">
        <v>515</v>
      </c>
      <c r="S254" s="184" t="s">
        <v>239</v>
      </c>
      <c r="T254" s="185" t="s">
        <v>300</v>
      </c>
      <c r="U254" s="160">
        <v>0</v>
      </c>
      <c r="V254" s="160">
        <f>ROUND(E254*U254,2)</f>
        <v>0</v>
      </c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621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79">
        <v>77</v>
      </c>
      <c r="B255" s="180" t="s">
        <v>1135</v>
      </c>
      <c r="C255" s="189" t="s">
        <v>1136</v>
      </c>
      <c r="D255" s="181" t="s">
        <v>314</v>
      </c>
      <c r="E255" s="182">
        <v>23.133959999999998</v>
      </c>
      <c r="F255" s="183"/>
      <c r="G255" s="184">
        <f>ROUND(E255*F255,2)</f>
        <v>0</v>
      </c>
      <c r="H255" s="183"/>
      <c r="I255" s="184">
        <f>ROUND(E255*H255,2)</f>
        <v>0</v>
      </c>
      <c r="J255" s="183"/>
      <c r="K255" s="184">
        <f>ROUND(E255*J255,2)</f>
        <v>0</v>
      </c>
      <c r="L255" s="184">
        <v>21</v>
      </c>
      <c r="M255" s="184">
        <f>G255*(1+L255/100)</f>
        <v>0</v>
      </c>
      <c r="N255" s="184">
        <v>0</v>
      </c>
      <c r="O255" s="184">
        <f>ROUND(E255*N255,2)</f>
        <v>0</v>
      </c>
      <c r="P255" s="184">
        <v>0</v>
      </c>
      <c r="Q255" s="184">
        <f>ROUND(E255*P255,2)</f>
        <v>0</v>
      </c>
      <c r="R255" s="184" t="s">
        <v>515</v>
      </c>
      <c r="S255" s="184" t="s">
        <v>239</v>
      </c>
      <c r="T255" s="185" t="s">
        <v>300</v>
      </c>
      <c r="U255" s="160">
        <v>0</v>
      </c>
      <c r="V255" s="160">
        <f>ROUND(E255*U255,2)</f>
        <v>0</v>
      </c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621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79">
        <v>78</v>
      </c>
      <c r="B256" s="180" t="s">
        <v>627</v>
      </c>
      <c r="C256" s="189" t="s">
        <v>628</v>
      </c>
      <c r="D256" s="181" t="s">
        <v>314</v>
      </c>
      <c r="E256" s="182">
        <v>23.133959999999998</v>
      </c>
      <c r="F256" s="183"/>
      <c r="G256" s="184">
        <f>ROUND(E256*F256,2)</f>
        <v>0</v>
      </c>
      <c r="H256" s="183"/>
      <c r="I256" s="184">
        <f>ROUND(E256*H256,2)</f>
        <v>0</v>
      </c>
      <c r="J256" s="183"/>
      <c r="K256" s="184">
        <f>ROUND(E256*J256,2)</f>
        <v>0</v>
      </c>
      <c r="L256" s="184">
        <v>21</v>
      </c>
      <c r="M256" s="184">
        <f>G256*(1+L256/100)</f>
        <v>0</v>
      </c>
      <c r="N256" s="184">
        <v>0</v>
      </c>
      <c r="O256" s="184">
        <f>ROUND(E256*N256,2)</f>
        <v>0</v>
      </c>
      <c r="P256" s="184">
        <v>0</v>
      </c>
      <c r="Q256" s="184">
        <f>ROUND(E256*P256,2)</f>
        <v>0</v>
      </c>
      <c r="R256" s="184"/>
      <c r="S256" s="184" t="s">
        <v>239</v>
      </c>
      <c r="T256" s="185" t="s">
        <v>300</v>
      </c>
      <c r="U256" s="160">
        <v>6.0000000000000001E-3</v>
      </c>
      <c r="V256" s="160">
        <f>ROUND(E256*U256,2)</f>
        <v>0.14000000000000001</v>
      </c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621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x14ac:dyDescent="0.2">
      <c r="A257" s="165" t="s">
        <v>234</v>
      </c>
      <c r="B257" s="166" t="s">
        <v>116</v>
      </c>
      <c r="C257" s="187" t="s">
        <v>117</v>
      </c>
      <c r="D257" s="167"/>
      <c r="E257" s="168"/>
      <c r="F257" s="169"/>
      <c r="G257" s="169">
        <f>SUMIF(AG258:AG583,"&lt;&gt;NOR",G258:G583)</f>
        <v>0</v>
      </c>
      <c r="H257" s="169"/>
      <c r="I257" s="169">
        <f>SUM(I258:I583)</f>
        <v>0</v>
      </c>
      <c r="J257" s="169"/>
      <c r="K257" s="169">
        <f>SUM(K258:K583)</f>
        <v>0</v>
      </c>
      <c r="L257" s="169"/>
      <c r="M257" s="169">
        <f>SUM(M258:M583)</f>
        <v>0</v>
      </c>
      <c r="N257" s="169"/>
      <c r="O257" s="169">
        <f>SUM(O258:O583)</f>
        <v>68.98</v>
      </c>
      <c r="P257" s="169"/>
      <c r="Q257" s="169">
        <f>SUM(Q258:Q583)</f>
        <v>0</v>
      </c>
      <c r="R257" s="169"/>
      <c r="S257" s="169"/>
      <c r="T257" s="170"/>
      <c r="U257" s="164"/>
      <c r="V257" s="164">
        <f>SUM(V258:V583)</f>
        <v>1088.6699999999998</v>
      </c>
      <c r="W257" s="164"/>
      <c r="AG257" t="s">
        <v>235</v>
      </c>
    </row>
    <row r="258" spans="1:60" ht="22.5" outlineLevel="1" x14ac:dyDescent="0.2">
      <c r="A258" s="171">
        <v>79</v>
      </c>
      <c r="B258" s="172" t="s">
        <v>1159</v>
      </c>
      <c r="C258" s="188" t="s">
        <v>1160</v>
      </c>
      <c r="D258" s="173" t="s">
        <v>327</v>
      </c>
      <c r="E258" s="174">
        <v>1385.6605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6">
        <v>1.6000000000000001E-4</v>
      </c>
      <c r="O258" s="176">
        <f>ROUND(E258*N258,2)</f>
        <v>0.22</v>
      </c>
      <c r="P258" s="176">
        <v>0</v>
      </c>
      <c r="Q258" s="176">
        <f>ROUND(E258*P258,2)</f>
        <v>0</v>
      </c>
      <c r="R258" s="176" t="s">
        <v>318</v>
      </c>
      <c r="S258" s="176" t="s">
        <v>239</v>
      </c>
      <c r="T258" s="177" t="s">
        <v>300</v>
      </c>
      <c r="U258" s="160">
        <v>7.0000000000000007E-2</v>
      </c>
      <c r="V258" s="160">
        <f>ROUND(E258*U258,2)</f>
        <v>97</v>
      </c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415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265" t="s">
        <v>378</v>
      </c>
      <c r="D259" s="266"/>
      <c r="E259" s="266"/>
      <c r="F259" s="266"/>
      <c r="G259" s="266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303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201" t="s">
        <v>1161</v>
      </c>
      <c r="D260" s="193"/>
      <c r="E260" s="194">
        <v>274.57499999999999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305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201" t="s">
        <v>1162</v>
      </c>
      <c r="D261" s="193"/>
      <c r="E261" s="194">
        <v>-19.2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305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201" t="s">
        <v>1163</v>
      </c>
      <c r="D262" s="193"/>
      <c r="E262" s="194">
        <v>-8.1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305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201" t="s">
        <v>985</v>
      </c>
      <c r="D263" s="193"/>
      <c r="E263" s="194">
        <v>-5.13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305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201" t="s">
        <v>1164</v>
      </c>
      <c r="D264" s="193"/>
      <c r="E264" s="194">
        <v>-1.8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305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201" t="s">
        <v>1165</v>
      </c>
      <c r="D265" s="193"/>
      <c r="E265" s="194">
        <v>38.25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305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201" t="s">
        <v>1166</v>
      </c>
      <c r="D266" s="193"/>
      <c r="E266" s="194">
        <v>-2.4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305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201" t="s">
        <v>1167</v>
      </c>
      <c r="D267" s="193"/>
      <c r="E267" s="194">
        <v>-2.7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305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8"/>
      <c r="B268" s="159"/>
      <c r="C268" s="201" t="s">
        <v>1168</v>
      </c>
      <c r="D268" s="193"/>
      <c r="E268" s="194">
        <v>1.53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305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201" t="s">
        <v>1169</v>
      </c>
      <c r="D269" s="193"/>
      <c r="E269" s="194">
        <v>44.25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305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201" t="s">
        <v>1166</v>
      </c>
      <c r="D270" s="193"/>
      <c r="E270" s="194">
        <v>-2.4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305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201" t="s">
        <v>1170</v>
      </c>
      <c r="D271" s="193"/>
      <c r="E271" s="194">
        <v>-2.73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305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201" t="s">
        <v>1171</v>
      </c>
      <c r="D272" s="193"/>
      <c r="E272" s="194">
        <v>1.65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305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201" t="s">
        <v>1172</v>
      </c>
      <c r="D273" s="193"/>
      <c r="E273" s="194">
        <v>33.75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305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201" t="s">
        <v>1039</v>
      </c>
      <c r="D274" s="193"/>
      <c r="E274" s="194">
        <v>-3.2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305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201" t="s">
        <v>1173</v>
      </c>
      <c r="D275" s="193"/>
      <c r="E275" s="194">
        <v>-1.89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305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201" t="s">
        <v>1174</v>
      </c>
      <c r="D276" s="193"/>
      <c r="E276" s="194">
        <v>1.53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305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201" t="s">
        <v>1175</v>
      </c>
      <c r="D277" s="193"/>
      <c r="E277" s="194">
        <v>34.5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305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201" t="s">
        <v>1049</v>
      </c>
      <c r="D278" s="193"/>
      <c r="E278" s="194">
        <v>-1.6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305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201" t="s">
        <v>1166</v>
      </c>
      <c r="D279" s="193"/>
      <c r="E279" s="194">
        <v>-2.4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305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201" t="s">
        <v>1173</v>
      </c>
      <c r="D280" s="193"/>
      <c r="E280" s="194">
        <v>-1.89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305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201" t="s">
        <v>1174</v>
      </c>
      <c r="D281" s="193"/>
      <c r="E281" s="194">
        <v>1.53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305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201" t="s">
        <v>1176</v>
      </c>
      <c r="D282" s="193"/>
      <c r="E282" s="194">
        <v>44.25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305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201" t="s">
        <v>1166</v>
      </c>
      <c r="D283" s="193"/>
      <c r="E283" s="194">
        <v>-2.4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305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201" t="s">
        <v>1049</v>
      </c>
      <c r="D284" s="193"/>
      <c r="E284" s="194">
        <v>-1.6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305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201" t="s">
        <v>1170</v>
      </c>
      <c r="D285" s="193"/>
      <c r="E285" s="194">
        <v>-2.73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305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201" t="s">
        <v>1171</v>
      </c>
      <c r="D286" s="193"/>
      <c r="E286" s="194">
        <v>1.65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305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201" t="s">
        <v>1177</v>
      </c>
      <c r="D287" s="193"/>
      <c r="E287" s="194">
        <v>34.5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305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8"/>
      <c r="B288" s="159"/>
      <c r="C288" s="201" t="s">
        <v>1049</v>
      </c>
      <c r="D288" s="193"/>
      <c r="E288" s="194">
        <v>-1.6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305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201" t="s">
        <v>1170</v>
      </c>
      <c r="D289" s="193"/>
      <c r="E289" s="194">
        <v>-2.73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305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201" t="s">
        <v>1171</v>
      </c>
      <c r="D290" s="193"/>
      <c r="E290" s="194">
        <v>1.65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305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201" t="s">
        <v>1178</v>
      </c>
      <c r="D291" s="193"/>
      <c r="E291" s="194">
        <v>15.75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305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201" t="s">
        <v>1179</v>
      </c>
      <c r="D292" s="193"/>
      <c r="E292" s="194">
        <v>-2.1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305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201" t="s">
        <v>1180</v>
      </c>
      <c r="D293" s="193"/>
      <c r="E293" s="194">
        <v>35.662500000000001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305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201" t="s">
        <v>1166</v>
      </c>
      <c r="D294" s="193"/>
      <c r="E294" s="194">
        <v>-2.4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305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201" t="s">
        <v>1049</v>
      </c>
      <c r="D295" s="193"/>
      <c r="E295" s="194">
        <v>-1.6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305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201" t="s">
        <v>1173</v>
      </c>
      <c r="D296" s="193"/>
      <c r="E296" s="194">
        <v>-1.89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305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201" t="s">
        <v>1174</v>
      </c>
      <c r="D297" s="193"/>
      <c r="E297" s="194">
        <v>1.53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305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201" t="s">
        <v>1181</v>
      </c>
      <c r="D298" s="193"/>
      <c r="E298" s="194">
        <v>32.625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305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201" t="s">
        <v>1182</v>
      </c>
      <c r="D299" s="193"/>
      <c r="E299" s="194">
        <v>-1.4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305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201" t="s">
        <v>1049</v>
      </c>
      <c r="D300" s="193"/>
      <c r="E300" s="194">
        <v>-1.6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305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201" t="s">
        <v>1173</v>
      </c>
      <c r="D301" s="193"/>
      <c r="E301" s="194">
        <v>-1.89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305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201" t="s">
        <v>1174</v>
      </c>
      <c r="D302" s="193"/>
      <c r="E302" s="194">
        <v>1.53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305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201" t="s">
        <v>1183</v>
      </c>
      <c r="D303" s="193"/>
      <c r="E303" s="194">
        <v>18.75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305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201" t="s">
        <v>1182</v>
      </c>
      <c r="D304" s="193"/>
      <c r="E304" s="194">
        <v>-1.4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305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201" t="s">
        <v>1184</v>
      </c>
      <c r="D305" s="193"/>
      <c r="E305" s="194">
        <v>24.75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305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201" t="s">
        <v>1185</v>
      </c>
      <c r="D306" s="193"/>
      <c r="E306" s="194">
        <v>-2.7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305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201" t="s">
        <v>1186</v>
      </c>
      <c r="D307" s="193"/>
      <c r="E307" s="194">
        <v>35.4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305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201" t="s">
        <v>1166</v>
      </c>
      <c r="D308" s="193"/>
      <c r="E308" s="194">
        <v>-2.4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305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201" t="s">
        <v>1170</v>
      </c>
      <c r="D309" s="193"/>
      <c r="E309" s="194">
        <v>-2.73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305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201" t="s">
        <v>1171</v>
      </c>
      <c r="D310" s="193"/>
      <c r="E310" s="194">
        <v>1.65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305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201" t="s">
        <v>1187</v>
      </c>
      <c r="D311" s="193"/>
      <c r="E311" s="194">
        <v>40.875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305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201" t="s">
        <v>1049</v>
      </c>
      <c r="D312" s="193"/>
      <c r="E312" s="194">
        <v>-1.6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305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201" t="s">
        <v>1173</v>
      </c>
      <c r="D313" s="193"/>
      <c r="E313" s="194">
        <v>-1.89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305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201" t="s">
        <v>1174</v>
      </c>
      <c r="D314" s="193"/>
      <c r="E314" s="194">
        <v>1.53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305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201" t="s">
        <v>1188</v>
      </c>
      <c r="D315" s="193"/>
      <c r="E315" s="194">
        <v>25.5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305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201" t="s">
        <v>1166</v>
      </c>
      <c r="D316" s="193"/>
      <c r="E316" s="194">
        <v>-2.4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305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201" t="s">
        <v>1189</v>
      </c>
      <c r="D317" s="193"/>
      <c r="E317" s="194">
        <v>-2.4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305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201" t="s">
        <v>1190</v>
      </c>
      <c r="D318" s="193"/>
      <c r="E318" s="194">
        <v>32.25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305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201" t="s">
        <v>1189</v>
      </c>
      <c r="D319" s="193"/>
      <c r="E319" s="194">
        <v>-2.4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305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201" t="s">
        <v>1170</v>
      </c>
      <c r="D320" s="193"/>
      <c r="E320" s="194">
        <v>-2.73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305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201" t="s">
        <v>1171</v>
      </c>
      <c r="D321" s="193"/>
      <c r="E321" s="194">
        <v>1.65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305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201" t="s">
        <v>1191</v>
      </c>
      <c r="D322" s="193"/>
      <c r="E322" s="194">
        <v>56.625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305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201" t="s">
        <v>1166</v>
      </c>
      <c r="D323" s="193"/>
      <c r="E323" s="194">
        <v>-2.4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305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201" t="s">
        <v>1192</v>
      </c>
      <c r="D324" s="193"/>
      <c r="E324" s="194">
        <v>-3.78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305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201" t="s">
        <v>1193</v>
      </c>
      <c r="D325" s="193"/>
      <c r="E325" s="194">
        <v>1.8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305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201" t="s">
        <v>1194</v>
      </c>
      <c r="D326" s="193"/>
      <c r="E326" s="194">
        <v>77.25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305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201" t="s">
        <v>1049</v>
      </c>
      <c r="D327" s="193"/>
      <c r="E327" s="194">
        <v>-1.6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305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201" t="s">
        <v>1195</v>
      </c>
      <c r="D328" s="193"/>
      <c r="E328" s="194">
        <v>-3.24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305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58"/>
      <c r="B329" s="159"/>
      <c r="C329" s="201" t="s">
        <v>1196</v>
      </c>
      <c r="D329" s="193"/>
      <c r="E329" s="194">
        <v>-0.72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305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201" t="s">
        <v>1197</v>
      </c>
      <c r="D330" s="193"/>
      <c r="E330" s="194">
        <v>2.97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305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201" t="s">
        <v>1198</v>
      </c>
      <c r="D331" s="193"/>
      <c r="E331" s="194">
        <v>0.9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305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201" t="s">
        <v>1199</v>
      </c>
      <c r="D332" s="193"/>
      <c r="E332" s="194">
        <v>174.15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305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201" t="s">
        <v>1049</v>
      </c>
      <c r="D333" s="193"/>
      <c r="E333" s="194">
        <v>-1.6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305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201" t="s">
        <v>1185</v>
      </c>
      <c r="D334" s="193"/>
      <c r="E334" s="194">
        <v>-2.7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305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58"/>
      <c r="B335" s="159"/>
      <c r="C335" s="201" t="s">
        <v>1200</v>
      </c>
      <c r="D335" s="193"/>
      <c r="E335" s="194">
        <v>-10.5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305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201" t="s">
        <v>1201</v>
      </c>
      <c r="D336" s="193"/>
      <c r="E336" s="194">
        <v>-1.08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305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201" t="s">
        <v>1202</v>
      </c>
      <c r="D337" s="193"/>
      <c r="E337" s="194">
        <v>-8.4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305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201" t="s">
        <v>1203</v>
      </c>
      <c r="D338" s="193"/>
      <c r="E338" s="194">
        <v>-2.1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305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201" t="s">
        <v>1204</v>
      </c>
      <c r="D339" s="193"/>
      <c r="E339" s="194">
        <v>4.0199999999999996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305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201" t="s">
        <v>1205</v>
      </c>
      <c r="D340" s="193"/>
      <c r="E340" s="194">
        <v>0.99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305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201" t="s">
        <v>1206</v>
      </c>
      <c r="D341" s="193"/>
      <c r="E341" s="194">
        <v>2.64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305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201" t="s">
        <v>1207</v>
      </c>
      <c r="D342" s="193"/>
      <c r="E342" s="194">
        <v>1.56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305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201" t="s">
        <v>1208</v>
      </c>
      <c r="D343" s="193"/>
      <c r="E343" s="194">
        <v>153.78749999999999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305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201" t="s">
        <v>1185</v>
      </c>
      <c r="D344" s="193"/>
      <c r="E344" s="194">
        <v>-2.7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305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201" t="s">
        <v>1209</v>
      </c>
      <c r="D345" s="193"/>
      <c r="E345" s="194">
        <v>-4.8615000000000004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305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201" t="s">
        <v>1210</v>
      </c>
      <c r="D346" s="193"/>
      <c r="E346" s="194">
        <v>-5.25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305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201" t="s">
        <v>1170</v>
      </c>
      <c r="D347" s="193"/>
      <c r="E347" s="194">
        <v>-2.73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305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201" t="s">
        <v>1211</v>
      </c>
      <c r="D348" s="193"/>
      <c r="E348" s="194">
        <v>1.9544999999999999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305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201" t="s">
        <v>1212</v>
      </c>
      <c r="D349" s="193"/>
      <c r="E349" s="194">
        <v>2.0099999999999998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305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201" t="s">
        <v>1171</v>
      </c>
      <c r="D350" s="193"/>
      <c r="E350" s="194">
        <v>1.65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305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201" t="s">
        <v>1213</v>
      </c>
      <c r="D351" s="193"/>
      <c r="E351" s="194">
        <v>41.924999999999997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305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201" t="s">
        <v>1164</v>
      </c>
      <c r="D352" s="193"/>
      <c r="E352" s="194">
        <v>-1.8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305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58"/>
      <c r="B353" s="159"/>
      <c r="C353" s="201" t="s">
        <v>1214</v>
      </c>
      <c r="D353" s="193"/>
      <c r="E353" s="194">
        <v>-1.26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305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201" t="s">
        <v>1215</v>
      </c>
      <c r="D354" s="193"/>
      <c r="E354" s="194">
        <v>1.44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305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201" t="s">
        <v>1216</v>
      </c>
      <c r="D355" s="193"/>
      <c r="E355" s="194">
        <v>103.3125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305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201" t="s">
        <v>1170</v>
      </c>
      <c r="D356" s="193"/>
      <c r="E356" s="194">
        <v>-2.73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305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201" t="s">
        <v>1217</v>
      </c>
      <c r="D357" s="193"/>
      <c r="E357" s="194">
        <v>-2.34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305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201" t="s">
        <v>1167</v>
      </c>
      <c r="D358" s="193"/>
      <c r="E358" s="194">
        <v>-2.7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305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201" t="s">
        <v>1218</v>
      </c>
      <c r="D359" s="193"/>
      <c r="E359" s="194">
        <v>-2.5649999999999999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305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201" t="s">
        <v>1171</v>
      </c>
      <c r="D360" s="193"/>
      <c r="E360" s="194">
        <v>1.65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305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201" t="s">
        <v>1219</v>
      </c>
      <c r="D361" s="193"/>
      <c r="E361" s="194">
        <v>1.47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305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201" t="s">
        <v>1168</v>
      </c>
      <c r="D362" s="193"/>
      <c r="E362" s="194">
        <v>1.53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305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201" t="s">
        <v>1220</v>
      </c>
      <c r="D363" s="193"/>
      <c r="E363" s="194">
        <v>1.65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305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201" t="s">
        <v>1221</v>
      </c>
      <c r="D364" s="193"/>
      <c r="E364" s="194">
        <v>100.6875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305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201" t="s">
        <v>1222</v>
      </c>
      <c r="D365" s="193"/>
      <c r="E365" s="194">
        <v>-4.5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305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201" t="s">
        <v>1217</v>
      </c>
      <c r="D366" s="193"/>
      <c r="E366" s="194">
        <v>-2.34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305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201" t="s">
        <v>1218</v>
      </c>
      <c r="D367" s="193"/>
      <c r="E367" s="194">
        <v>-2.5649999999999999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305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201" t="s">
        <v>1223</v>
      </c>
      <c r="D368" s="193"/>
      <c r="E368" s="194">
        <v>1.83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305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201" t="s">
        <v>1219</v>
      </c>
      <c r="D369" s="193"/>
      <c r="E369" s="194">
        <v>1.47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305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201" t="s">
        <v>1220</v>
      </c>
      <c r="D370" s="193"/>
      <c r="E370" s="194">
        <v>1.65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305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201" t="s">
        <v>1224</v>
      </c>
      <c r="D371" s="193"/>
      <c r="E371" s="194">
        <v>30.5625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305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201" t="s">
        <v>1166</v>
      </c>
      <c r="D372" s="193"/>
      <c r="E372" s="194">
        <v>-2.4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305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201" t="s">
        <v>1225</v>
      </c>
      <c r="D373" s="193"/>
      <c r="E373" s="194">
        <v>12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305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71">
        <v>80</v>
      </c>
      <c r="B374" s="172" t="s">
        <v>346</v>
      </c>
      <c r="C374" s="188" t="s">
        <v>347</v>
      </c>
      <c r="D374" s="173" t="s">
        <v>327</v>
      </c>
      <c r="E374" s="174">
        <v>94.395600000000002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4.0000000000000003E-5</v>
      </c>
      <c r="O374" s="176">
        <f>ROUND(E374*N374,2)</f>
        <v>0</v>
      </c>
      <c r="P374" s="176">
        <v>0</v>
      </c>
      <c r="Q374" s="176">
        <f>ROUND(E374*P374,2)</f>
        <v>0</v>
      </c>
      <c r="R374" s="176" t="s">
        <v>318</v>
      </c>
      <c r="S374" s="176" t="s">
        <v>239</v>
      </c>
      <c r="T374" s="177" t="s">
        <v>300</v>
      </c>
      <c r="U374" s="160">
        <v>7.8E-2</v>
      </c>
      <c r="V374" s="160">
        <f>ROUND(E374*U374,2)</f>
        <v>7.36</v>
      </c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301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ht="22.5" outlineLevel="1" x14ac:dyDescent="0.2">
      <c r="A375" s="158"/>
      <c r="B375" s="159"/>
      <c r="C375" s="265" t="s">
        <v>348</v>
      </c>
      <c r="D375" s="266"/>
      <c r="E375" s="266"/>
      <c r="F375" s="266"/>
      <c r="G375" s="266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78" t="str">
        <f>C375</f>
        <v>které se zřizují před úpravami povrchu, a obalení osazených dveřních zárubní před znečištěním při úpravách povrchu nástřikem plastických maltovin včetně pozdějšího odkrytí,</v>
      </c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201" t="s">
        <v>1226</v>
      </c>
      <c r="D376" s="193"/>
      <c r="E376" s="194">
        <v>10.700799999999999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305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201" t="s">
        <v>1227</v>
      </c>
      <c r="D377" s="193"/>
      <c r="E377" s="194">
        <v>1.8391999999999999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305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201" t="s">
        <v>1228</v>
      </c>
      <c r="D378" s="193"/>
      <c r="E378" s="194">
        <v>20.732800000000001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305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201" t="s">
        <v>1229</v>
      </c>
      <c r="D379" s="193"/>
      <c r="E379" s="194">
        <v>4.5823999999999998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305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201" t="s">
        <v>1230</v>
      </c>
      <c r="D380" s="193"/>
      <c r="E380" s="194">
        <v>5.2984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305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201" t="s">
        <v>1231</v>
      </c>
      <c r="D381" s="193"/>
      <c r="E381" s="194">
        <v>0.69020000000000004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305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201" t="s">
        <v>1232</v>
      </c>
      <c r="D382" s="193"/>
      <c r="E382" s="194">
        <v>4.1887999999999996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305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58"/>
      <c r="B383" s="159"/>
      <c r="C383" s="201" t="s">
        <v>1233</v>
      </c>
      <c r="D383" s="193"/>
      <c r="E383" s="194">
        <v>3.7202000000000002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305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201" t="s">
        <v>1234</v>
      </c>
      <c r="D384" s="193"/>
      <c r="E384" s="194">
        <v>2.2911999999999999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305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201" t="s">
        <v>1235</v>
      </c>
      <c r="D385" s="193"/>
      <c r="E385" s="194">
        <v>1.2121999999999999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305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201" t="s">
        <v>1236</v>
      </c>
      <c r="D386" s="193"/>
      <c r="E386" s="194">
        <v>8.0256000000000007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305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58"/>
      <c r="B387" s="159"/>
      <c r="C387" s="201" t="s">
        <v>1237</v>
      </c>
      <c r="D387" s="193"/>
      <c r="E387" s="194">
        <v>7.3567999999999998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305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201" t="s">
        <v>1238</v>
      </c>
      <c r="D388" s="193"/>
      <c r="E388" s="194">
        <v>6.6054000000000004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305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201" t="s">
        <v>1239</v>
      </c>
      <c r="D389" s="193"/>
      <c r="E389" s="194">
        <v>6.6054000000000004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305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201" t="s">
        <v>1240</v>
      </c>
      <c r="D390" s="193"/>
      <c r="E390" s="194">
        <v>2.1461999999999999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305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">
      <c r="A391" s="158"/>
      <c r="B391" s="159"/>
      <c r="C391" s="201" t="s">
        <v>1241</v>
      </c>
      <c r="D391" s="193"/>
      <c r="E391" s="194">
        <v>8.4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305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71">
        <v>81</v>
      </c>
      <c r="B392" s="172" t="s">
        <v>1242</v>
      </c>
      <c r="C392" s="188" t="s">
        <v>1243</v>
      </c>
      <c r="D392" s="173" t="s">
        <v>327</v>
      </c>
      <c r="E392" s="174">
        <v>192.02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21</v>
      </c>
      <c r="M392" s="176">
        <f>G392*(1+L392/100)</f>
        <v>0</v>
      </c>
      <c r="N392" s="176">
        <v>4.4139999999999999E-2</v>
      </c>
      <c r="O392" s="176">
        <f>ROUND(E392*N392,2)</f>
        <v>8.48</v>
      </c>
      <c r="P392" s="176">
        <v>0</v>
      </c>
      <c r="Q392" s="176">
        <f>ROUND(E392*P392,2)</f>
        <v>0</v>
      </c>
      <c r="R392" s="176" t="s">
        <v>318</v>
      </c>
      <c r="S392" s="176" t="s">
        <v>239</v>
      </c>
      <c r="T392" s="177" t="s">
        <v>300</v>
      </c>
      <c r="U392" s="160">
        <v>0.504</v>
      </c>
      <c r="V392" s="160">
        <f>ROUND(E392*U392,2)</f>
        <v>96.78</v>
      </c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301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201" t="s">
        <v>1244</v>
      </c>
      <c r="D393" s="193"/>
      <c r="E393" s="194">
        <v>192.02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305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71">
        <v>82</v>
      </c>
      <c r="B394" s="172" t="s">
        <v>355</v>
      </c>
      <c r="C394" s="188" t="s">
        <v>356</v>
      </c>
      <c r="D394" s="173" t="s">
        <v>327</v>
      </c>
      <c r="E394" s="174">
        <v>1193.6405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6">
        <v>4.7660000000000001E-2</v>
      </c>
      <c r="O394" s="176">
        <f>ROUND(E394*N394,2)</f>
        <v>56.89</v>
      </c>
      <c r="P394" s="176">
        <v>0</v>
      </c>
      <c r="Q394" s="176">
        <f>ROUND(E394*P394,2)</f>
        <v>0</v>
      </c>
      <c r="R394" s="176" t="s">
        <v>318</v>
      </c>
      <c r="S394" s="176" t="s">
        <v>239</v>
      </c>
      <c r="T394" s="177" t="s">
        <v>300</v>
      </c>
      <c r="U394" s="160">
        <v>0.65600000000000003</v>
      </c>
      <c r="V394" s="160">
        <f>ROUND(E394*U394,2)</f>
        <v>783.03</v>
      </c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301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58"/>
      <c r="B395" s="159"/>
      <c r="C395" s="201" t="s">
        <v>1245</v>
      </c>
      <c r="D395" s="193"/>
      <c r="E395" s="194">
        <v>274.57499999999999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305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201" t="s">
        <v>1162</v>
      </c>
      <c r="D396" s="193"/>
      <c r="E396" s="194">
        <v>-19.2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305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201" t="s">
        <v>1163</v>
      </c>
      <c r="D397" s="193"/>
      <c r="E397" s="194">
        <v>-8.1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305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58"/>
      <c r="B398" s="159"/>
      <c r="C398" s="201" t="s">
        <v>985</v>
      </c>
      <c r="D398" s="193"/>
      <c r="E398" s="194">
        <v>-5.13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305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201" t="s">
        <v>1164</v>
      </c>
      <c r="D399" s="193"/>
      <c r="E399" s="194">
        <v>-1.8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305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201" t="s">
        <v>1246</v>
      </c>
      <c r="D400" s="193"/>
      <c r="E400" s="194">
        <v>38.25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305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201" t="s">
        <v>1166</v>
      </c>
      <c r="D401" s="193"/>
      <c r="E401" s="194">
        <v>-2.4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305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201" t="s">
        <v>1167</v>
      </c>
      <c r="D402" s="193"/>
      <c r="E402" s="194">
        <v>-2.7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305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201" t="s">
        <v>1168</v>
      </c>
      <c r="D403" s="193"/>
      <c r="E403" s="194">
        <v>1.53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305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201" t="s">
        <v>1247</v>
      </c>
      <c r="D404" s="193"/>
      <c r="E404" s="194">
        <v>44.25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305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201" t="s">
        <v>1166</v>
      </c>
      <c r="D405" s="193"/>
      <c r="E405" s="194">
        <v>-2.4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305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201" t="s">
        <v>1170</v>
      </c>
      <c r="D406" s="193"/>
      <c r="E406" s="194">
        <v>-2.73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305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201" t="s">
        <v>1171</v>
      </c>
      <c r="D407" s="193"/>
      <c r="E407" s="194">
        <v>1.65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305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201" t="s">
        <v>1248</v>
      </c>
      <c r="D408" s="193"/>
      <c r="E408" s="194">
        <v>33.75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305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201" t="s">
        <v>1039</v>
      </c>
      <c r="D409" s="193"/>
      <c r="E409" s="194">
        <v>-3.2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305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201" t="s">
        <v>1173</v>
      </c>
      <c r="D410" s="193"/>
      <c r="E410" s="194">
        <v>-1.89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305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201" t="s">
        <v>1174</v>
      </c>
      <c r="D411" s="193"/>
      <c r="E411" s="194">
        <v>1.53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305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201" t="s">
        <v>1249</v>
      </c>
      <c r="D412" s="193"/>
      <c r="E412" s="194">
        <v>34.5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305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58"/>
      <c r="B413" s="159"/>
      <c r="C413" s="201" t="s">
        <v>1049</v>
      </c>
      <c r="D413" s="193"/>
      <c r="E413" s="194">
        <v>-1.6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305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201" t="s">
        <v>1166</v>
      </c>
      <c r="D414" s="193"/>
      <c r="E414" s="194">
        <v>-2.4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305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201" t="s">
        <v>1173</v>
      </c>
      <c r="D415" s="193"/>
      <c r="E415" s="194">
        <v>-1.89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305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201" t="s">
        <v>1174</v>
      </c>
      <c r="D416" s="193"/>
      <c r="E416" s="194">
        <v>1.53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305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201" t="s">
        <v>1250</v>
      </c>
      <c r="D417" s="193"/>
      <c r="E417" s="194">
        <v>44.25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305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58"/>
      <c r="B418" s="159"/>
      <c r="C418" s="201" t="s">
        <v>1166</v>
      </c>
      <c r="D418" s="193"/>
      <c r="E418" s="194">
        <v>-2.4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305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58"/>
      <c r="B419" s="159"/>
      <c r="C419" s="201" t="s">
        <v>1049</v>
      </c>
      <c r="D419" s="193"/>
      <c r="E419" s="194">
        <v>-1.6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305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201" t="s">
        <v>1170</v>
      </c>
      <c r="D420" s="193"/>
      <c r="E420" s="194">
        <v>-2.73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305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58"/>
      <c r="B421" s="159"/>
      <c r="C421" s="201" t="s">
        <v>1171</v>
      </c>
      <c r="D421" s="193"/>
      <c r="E421" s="194">
        <v>1.65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305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58"/>
      <c r="B422" s="159"/>
      <c r="C422" s="201" t="s">
        <v>1251</v>
      </c>
      <c r="D422" s="193"/>
      <c r="E422" s="194">
        <v>34.5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305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58"/>
      <c r="B423" s="159"/>
      <c r="C423" s="201" t="s">
        <v>1049</v>
      </c>
      <c r="D423" s="193"/>
      <c r="E423" s="194">
        <v>-1.6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305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201" t="s">
        <v>1170</v>
      </c>
      <c r="D424" s="193"/>
      <c r="E424" s="194">
        <v>-2.73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305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201" t="s">
        <v>1171</v>
      </c>
      <c r="D425" s="193"/>
      <c r="E425" s="194">
        <v>1.65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305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201" t="s">
        <v>1252</v>
      </c>
      <c r="D426" s="193"/>
      <c r="E426" s="194">
        <v>15.75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305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58"/>
      <c r="B427" s="159"/>
      <c r="C427" s="201" t="s">
        <v>1179</v>
      </c>
      <c r="D427" s="193"/>
      <c r="E427" s="194">
        <v>-2.1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305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201" t="s">
        <v>1253</v>
      </c>
      <c r="D428" s="193"/>
      <c r="E428" s="194">
        <v>35.662500000000001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305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201" t="s">
        <v>1166</v>
      </c>
      <c r="D429" s="193"/>
      <c r="E429" s="194">
        <v>-2.4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305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201" t="s">
        <v>1049</v>
      </c>
      <c r="D430" s="193"/>
      <c r="E430" s="194">
        <v>-1.6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305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58"/>
      <c r="B431" s="159"/>
      <c r="C431" s="201" t="s">
        <v>1173</v>
      </c>
      <c r="D431" s="193"/>
      <c r="E431" s="194">
        <v>-1.89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305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58"/>
      <c r="B432" s="159"/>
      <c r="C432" s="201" t="s">
        <v>1174</v>
      </c>
      <c r="D432" s="193"/>
      <c r="E432" s="194">
        <v>1.53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305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58"/>
      <c r="B433" s="159"/>
      <c r="C433" s="201" t="s">
        <v>1254</v>
      </c>
      <c r="D433" s="193"/>
      <c r="E433" s="194">
        <v>32.625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305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58"/>
      <c r="B434" s="159"/>
      <c r="C434" s="201" t="s">
        <v>1182</v>
      </c>
      <c r="D434" s="193"/>
      <c r="E434" s="194">
        <v>-1.4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305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58"/>
      <c r="B435" s="159"/>
      <c r="C435" s="201" t="s">
        <v>1049</v>
      </c>
      <c r="D435" s="193"/>
      <c r="E435" s="194">
        <v>-1.6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305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58"/>
      <c r="B436" s="159"/>
      <c r="C436" s="201" t="s">
        <v>1173</v>
      </c>
      <c r="D436" s="193"/>
      <c r="E436" s="194">
        <v>-1.89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305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201" t="s">
        <v>1174</v>
      </c>
      <c r="D437" s="193"/>
      <c r="E437" s="194">
        <v>1.53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305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58"/>
      <c r="B438" s="159"/>
      <c r="C438" s="201" t="s">
        <v>1183</v>
      </c>
      <c r="D438" s="193"/>
      <c r="E438" s="194">
        <v>18.75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305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201" t="s">
        <v>1182</v>
      </c>
      <c r="D439" s="193"/>
      <c r="E439" s="194">
        <v>-1.4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305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201" t="s">
        <v>1255</v>
      </c>
      <c r="D440" s="193"/>
      <c r="E440" s="194">
        <v>24.75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305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201" t="s">
        <v>1185</v>
      </c>
      <c r="D441" s="193"/>
      <c r="E441" s="194">
        <v>-2.7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305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58"/>
      <c r="B442" s="159"/>
      <c r="C442" s="201" t="s">
        <v>1256</v>
      </c>
      <c r="D442" s="193"/>
      <c r="E442" s="194">
        <v>35.4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305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58"/>
      <c r="B443" s="159"/>
      <c r="C443" s="201" t="s">
        <v>1166</v>
      </c>
      <c r="D443" s="193"/>
      <c r="E443" s="194">
        <v>-2.4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305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58"/>
      <c r="B444" s="159"/>
      <c r="C444" s="201" t="s">
        <v>1170</v>
      </c>
      <c r="D444" s="193"/>
      <c r="E444" s="194">
        <v>-2.73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305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58"/>
      <c r="B445" s="159"/>
      <c r="C445" s="201" t="s">
        <v>1171</v>
      </c>
      <c r="D445" s="193"/>
      <c r="E445" s="194">
        <v>1.65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305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58"/>
      <c r="B446" s="159"/>
      <c r="C446" s="201" t="s">
        <v>1257</v>
      </c>
      <c r="D446" s="193"/>
      <c r="E446" s="194">
        <v>40.875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305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58"/>
      <c r="B447" s="159"/>
      <c r="C447" s="201" t="s">
        <v>1049</v>
      </c>
      <c r="D447" s="193"/>
      <c r="E447" s="194">
        <v>-1.6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305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58"/>
      <c r="B448" s="159"/>
      <c r="C448" s="201" t="s">
        <v>1173</v>
      </c>
      <c r="D448" s="193"/>
      <c r="E448" s="194">
        <v>-1.89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305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58"/>
      <c r="B449" s="159"/>
      <c r="C449" s="201" t="s">
        <v>1174</v>
      </c>
      <c r="D449" s="193"/>
      <c r="E449" s="194">
        <v>1.53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305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">
      <c r="A450" s="158"/>
      <c r="B450" s="159"/>
      <c r="C450" s="201" t="s">
        <v>1258</v>
      </c>
      <c r="D450" s="193"/>
      <c r="E450" s="194">
        <v>25.5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305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58"/>
      <c r="B451" s="159"/>
      <c r="C451" s="201" t="s">
        <v>1166</v>
      </c>
      <c r="D451" s="193"/>
      <c r="E451" s="194">
        <v>-2.4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305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 x14ac:dyDescent="0.2">
      <c r="A452" s="158"/>
      <c r="B452" s="159"/>
      <c r="C452" s="201" t="s">
        <v>1189</v>
      </c>
      <c r="D452" s="193"/>
      <c r="E452" s="194">
        <v>-2.4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305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58"/>
      <c r="B453" s="159"/>
      <c r="C453" s="201" t="s">
        <v>1190</v>
      </c>
      <c r="D453" s="193"/>
      <c r="E453" s="194">
        <v>32.25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305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58"/>
      <c r="B454" s="159"/>
      <c r="C454" s="201" t="s">
        <v>1189</v>
      </c>
      <c r="D454" s="193"/>
      <c r="E454" s="194">
        <v>-2.4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305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58"/>
      <c r="B455" s="159"/>
      <c r="C455" s="201" t="s">
        <v>1170</v>
      </c>
      <c r="D455" s="193"/>
      <c r="E455" s="194">
        <v>-2.73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305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58"/>
      <c r="B456" s="159"/>
      <c r="C456" s="201" t="s">
        <v>1171</v>
      </c>
      <c r="D456" s="193"/>
      <c r="E456" s="194">
        <v>1.65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305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58"/>
      <c r="B457" s="159"/>
      <c r="C457" s="201" t="s">
        <v>1259</v>
      </c>
      <c r="D457" s="193"/>
      <c r="E457" s="194">
        <v>56.625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305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58"/>
      <c r="B458" s="159"/>
      <c r="C458" s="201" t="s">
        <v>1166</v>
      </c>
      <c r="D458" s="193"/>
      <c r="E458" s="194">
        <v>-2.4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305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58"/>
      <c r="B459" s="159"/>
      <c r="C459" s="201" t="s">
        <v>1192</v>
      </c>
      <c r="D459" s="193"/>
      <c r="E459" s="194">
        <v>-3.78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305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58"/>
      <c r="B460" s="159"/>
      <c r="C460" s="201" t="s">
        <v>1193</v>
      </c>
      <c r="D460" s="193"/>
      <c r="E460" s="194">
        <v>1.8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305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58"/>
      <c r="B461" s="159"/>
      <c r="C461" s="201" t="s">
        <v>1260</v>
      </c>
      <c r="D461" s="193"/>
      <c r="E461" s="194">
        <v>77.25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305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58"/>
      <c r="B462" s="159"/>
      <c r="C462" s="201" t="s">
        <v>1049</v>
      </c>
      <c r="D462" s="193"/>
      <c r="E462" s="194">
        <v>-1.6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305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58"/>
      <c r="B463" s="159"/>
      <c r="C463" s="201" t="s">
        <v>1195</v>
      </c>
      <c r="D463" s="193"/>
      <c r="E463" s="194">
        <v>-3.24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305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58"/>
      <c r="B464" s="159"/>
      <c r="C464" s="201" t="s">
        <v>1196</v>
      </c>
      <c r="D464" s="193"/>
      <c r="E464" s="194">
        <v>-0.72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305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58"/>
      <c r="B465" s="159"/>
      <c r="C465" s="201" t="s">
        <v>1197</v>
      </c>
      <c r="D465" s="193"/>
      <c r="E465" s="194">
        <v>2.97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305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58"/>
      <c r="B466" s="159"/>
      <c r="C466" s="201" t="s">
        <v>1198</v>
      </c>
      <c r="D466" s="193"/>
      <c r="E466" s="194">
        <v>0.9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305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58"/>
      <c r="B467" s="159"/>
      <c r="C467" s="201" t="s">
        <v>1261</v>
      </c>
      <c r="D467" s="193"/>
      <c r="E467" s="194">
        <v>174.15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305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58"/>
      <c r="B468" s="159"/>
      <c r="C468" s="201" t="s">
        <v>1049</v>
      </c>
      <c r="D468" s="193"/>
      <c r="E468" s="194">
        <v>-1.6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305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">
      <c r="A469" s="158"/>
      <c r="B469" s="159"/>
      <c r="C469" s="201" t="s">
        <v>1185</v>
      </c>
      <c r="D469" s="193"/>
      <c r="E469" s="194">
        <v>-2.7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305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">
      <c r="A470" s="158"/>
      <c r="B470" s="159"/>
      <c r="C470" s="201" t="s">
        <v>1200</v>
      </c>
      <c r="D470" s="193"/>
      <c r="E470" s="194">
        <v>-10.5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305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58"/>
      <c r="B471" s="159"/>
      <c r="C471" s="201" t="s">
        <v>1201</v>
      </c>
      <c r="D471" s="193"/>
      <c r="E471" s="194">
        <v>-1.08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305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 x14ac:dyDescent="0.2">
      <c r="A472" s="158"/>
      <c r="B472" s="159"/>
      <c r="C472" s="201" t="s">
        <v>1202</v>
      </c>
      <c r="D472" s="193"/>
      <c r="E472" s="194">
        <v>-8.4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305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">
      <c r="A473" s="158"/>
      <c r="B473" s="159"/>
      <c r="C473" s="201" t="s">
        <v>1203</v>
      </c>
      <c r="D473" s="193"/>
      <c r="E473" s="194">
        <v>-2.1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305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58"/>
      <c r="B474" s="159"/>
      <c r="C474" s="201" t="s">
        <v>1204</v>
      </c>
      <c r="D474" s="193"/>
      <c r="E474" s="194">
        <v>4.0199999999999996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305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 x14ac:dyDescent="0.2">
      <c r="A475" s="158"/>
      <c r="B475" s="159"/>
      <c r="C475" s="201" t="s">
        <v>1205</v>
      </c>
      <c r="D475" s="193"/>
      <c r="E475" s="194">
        <v>0.99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305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">
      <c r="A476" s="158"/>
      <c r="B476" s="159"/>
      <c r="C476" s="201" t="s">
        <v>1206</v>
      </c>
      <c r="D476" s="193"/>
      <c r="E476" s="194">
        <v>2.64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305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58"/>
      <c r="B477" s="159"/>
      <c r="C477" s="201" t="s">
        <v>1207</v>
      </c>
      <c r="D477" s="193"/>
      <c r="E477" s="194">
        <v>1.56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305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58"/>
      <c r="B478" s="159"/>
      <c r="C478" s="201" t="s">
        <v>1262</v>
      </c>
      <c r="D478" s="193"/>
      <c r="E478" s="194">
        <v>153.78749999999999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305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58"/>
      <c r="B479" s="159"/>
      <c r="C479" s="201" t="s">
        <v>1185</v>
      </c>
      <c r="D479" s="193"/>
      <c r="E479" s="194">
        <v>-2.7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305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58"/>
      <c r="B480" s="159"/>
      <c r="C480" s="201" t="s">
        <v>1209</v>
      </c>
      <c r="D480" s="193"/>
      <c r="E480" s="194">
        <v>-4.8615000000000004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305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 x14ac:dyDescent="0.2">
      <c r="A481" s="158"/>
      <c r="B481" s="159"/>
      <c r="C481" s="201" t="s">
        <v>1210</v>
      </c>
      <c r="D481" s="193"/>
      <c r="E481" s="194">
        <v>-5.25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305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58"/>
      <c r="B482" s="159"/>
      <c r="C482" s="201" t="s">
        <v>1170</v>
      </c>
      <c r="D482" s="193"/>
      <c r="E482" s="194">
        <v>-2.73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305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58"/>
      <c r="B483" s="159"/>
      <c r="C483" s="201" t="s">
        <v>1211</v>
      </c>
      <c r="D483" s="193"/>
      <c r="E483" s="194">
        <v>1.9544999999999999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305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58"/>
      <c r="B484" s="159"/>
      <c r="C484" s="201" t="s">
        <v>1212</v>
      </c>
      <c r="D484" s="193"/>
      <c r="E484" s="194">
        <v>2.0099999999999998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305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58"/>
      <c r="B485" s="159"/>
      <c r="C485" s="201" t="s">
        <v>1171</v>
      </c>
      <c r="D485" s="193"/>
      <c r="E485" s="194">
        <v>1.65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305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58"/>
      <c r="B486" s="159"/>
      <c r="C486" s="201" t="s">
        <v>1263</v>
      </c>
      <c r="D486" s="193"/>
      <c r="E486" s="194">
        <v>41.924999999999997</v>
      </c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305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58"/>
      <c r="B487" s="159"/>
      <c r="C487" s="201" t="s">
        <v>1164</v>
      </c>
      <c r="D487" s="193"/>
      <c r="E487" s="194">
        <v>-1.8</v>
      </c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305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58"/>
      <c r="B488" s="159"/>
      <c r="C488" s="201" t="s">
        <v>1214</v>
      </c>
      <c r="D488" s="193"/>
      <c r="E488" s="194">
        <v>-1.26</v>
      </c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305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">
      <c r="A489" s="158"/>
      <c r="B489" s="159"/>
      <c r="C489" s="201" t="s">
        <v>1215</v>
      </c>
      <c r="D489" s="193"/>
      <c r="E489" s="194">
        <v>1.44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305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58"/>
      <c r="B490" s="159"/>
      <c r="C490" s="201" t="s">
        <v>1264</v>
      </c>
      <c r="D490" s="193"/>
      <c r="E490" s="194">
        <v>103.3125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305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">
      <c r="A491" s="158"/>
      <c r="B491" s="159"/>
      <c r="C491" s="201" t="s">
        <v>1170</v>
      </c>
      <c r="D491" s="193"/>
      <c r="E491" s="194">
        <v>-2.73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305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58"/>
      <c r="B492" s="159"/>
      <c r="C492" s="201" t="s">
        <v>1217</v>
      </c>
      <c r="D492" s="193"/>
      <c r="E492" s="194">
        <v>-2.34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305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58"/>
      <c r="B493" s="159"/>
      <c r="C493" s="201" t="s">
        <v>1167</v>
      </c>
      <c r="D493" s="193"/>
      <c r="E493" s="194">
        <v>-2.7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305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58"/>
      <c r="B494" s="159"/>
      <c r="C494" s="201" t="s">
        <v>1218</v>
      </c>
      <c r="D494" s="193"/>
      <c r="E494" s="194">
        <v>-2.5649999999999999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305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">
      <c r="A495" s="158"/>
      <c r="B495" s="159"/>
      <c r="C495" s="201" t="s">
        <v>1171</v>
      </c>
      <c r="D495" s="193"/>
      <c r="E495" s="194">
        <v>1.65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305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58"/>
      <c r="B496" s="159"/>
      <c r="C496" s="201" t="s">
        <v>1219</v>
      </c>
      <c r="D496" s="193"/>
      <c r="E496" s="194">
        <v>1.47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305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 x14ac:dyDescent="0.2">
      <c r="A497" s="158"/>
      <c r="B497" s="159"/>
      <c r="C497" s="201" t="s">
        <v>1168</v>
      </c>
      <c r="D497" s="193"/>
      <c r="E497" s="194">
        <v>1.53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305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58"/>
      <c r="B498" s="159"/>
      <c r="C498" s="201" t="s">
        <v>1220</v>
      </c>
      <c r="D498" s="193"/>
      <c r="E498" s="194">
        <v>1.65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305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58"/>
      <c r="B499" s="159"/>
      <c r="C499" s="201" t="s">
        <v>1265</v>
      </c>
      <c r="D499" s="193"/>
      <c r="E499" s="194">
        <v>100.6875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305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 x14ac:dyDescent="0.2">
      <c r="A500" s="158"/>
      <c r="B500" s="159"/>
      <c r="C500" s="201" t="s">
        <v>1222</v>
      </c>
      <c r="D500" s="193"/>
      <c r="E500" s="194">
        <v>-4.5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305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 x14ac:dyDescent="0.2">
      <c r="A501" s="158"/>
      <c r="B501" s="159"/>
      <c r="C501" s="201" t="s">
        <v>1217</v>
      </c>
      <c r="D501" s="193"/>
      <c r="E501" s="194">
        <v>-2.34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305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58"/>
      <c r="B502" s="159"/>
      <c r="C502" s="201" t="s">
        <v>1218</v>
      </c>
      <c r="D502" s="193"/>
      <c r="E502" s="194">
        <v>-2.5649999999999999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305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58"/>
      <c r="B503" s="159"/>
      <c r="C503" s="201" t="s">
        <v>1223</v>
      </c>
      <c r="D503" s="193"/>
      <c r="E503" s="194">
        <v>1.83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305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">
      <c r="A504" s="158"/>
      <c r="B504" s="159"/>
      <c r="C504" s="201" t="s">
        <v>1219</v>
      </c>
      <c r="D504" s="193"/>
      <c r="E504" s="194">
        <v>1.47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305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201" t="s">
        <v>1220</v>
      </c>
      <c r="D505" s="193"/>
      <c r="E505" s="194">
        <v>1.65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305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 x14ac:dyDescent="0.2">
      <c r="A506" s="158"/>
      <c r="B506" s="159"/>
      <c r="C506" s="201" t="s">
        <v>1266</v>
      </c>
      <c r="D506" s="193"/>
      <c r="E506" s="194">
        <v>30.5625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305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58"/>
      <c r="B507" s="159"/>
      <c r="C507" s="201" t="s">
        <v>1166</v>
      </c>
      <c r="D507" s="193"/>
      <c r="E507" s="194">
        <v>-2.4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305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 x14ac:dyDescent="0.2">
      <c r="A508" s="158"/>
      <c r="B508" s="159"/>
      <c r="C508" s="201" t="s">
        <v>1267</v>
      </c>
      <c r="D508" s="193"/>
      <c r="E508" s="194">
        <v>12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305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">
      <c r="A509" s="158"/>
      <c r="B509" s="159"/>
      <c r="C509" s="201" t="s">
        <v>1268</v>
      </c>
      <c r="D509" s="193"/>
      <c r="E509" s="194">
        <v>-192.02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305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 x14ac:dyDescent="0.2">
      <c r="A510" s="171">
        <v>83</v>
      </c>
      <c r="B510" s="172" t="s">
        <v>1269</v>
      </c>
      <c r="C510" s="188" t="s">
        <v>369</v>
      </c>
      <c r="D510" s="173" t="s">
        <v>327</v>
      </c>
      <c r="E510" s="174">
        <v>64.575000000000003</v>
      </c>
      <c r="F510" s="175"/>
      <c r="G510" s="176">
        <f>ROUND(E510*F510,2)</f>
        <v>0</v>
      </c>
      <c r="H510" s="175"/>
      <c r="I510" s="176">
        <f>ROUND(E510*H510,2)</f>
        <v>0</v>
      </c>
      <c r="J510" s="175"/>
      <c r="K510" s="176">
        <f>ROUND(E510*J510,2)</f>
        <v>0</v>
      </c>
      <c r="L510" s="176">
        <v>21</v>
      </c>
      <c r="M510" s="176">
        <f>G510*(1+L510/100)</f>
        <v>0</v>
      </c>
      <c r="N510" s="176">
        <v>3.3709999999999997E-2</v>
      </c>
      <c r="O510" s="176">
        <f>ROUND(E510*N510,2)</f>
        <v>2.1800000000000002</v>
      </c>
      <c r="P510" s="176">
        <v>0</v>
      </c>
      <c r="Q510" s="176">
        <f>ROUND(E510*P510,2)</f>
        <v>0</v>
      </c>
      <c r="R510" s="176" t="s">
        <v>361</v>
      </c>
      <c r="S510" s="176" t="s">
        <v>239</v>
      </c>
      <c r="T510" s="177" t="s">
        <v>300</v>
      </c>
      <c r="U510" s="160">
        <v>1.1841699999999999</v>
      </c>
      <c r="V510" s="160">
        <f>ROUND(E510*U510,2)</f>
        <v>76.47</v>
      </c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301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">
      <c r="A511" s="158"/>
      <c r="B511" s="159"/>
      <c r="C511" s="265" t="s">
        <v>370</v>
      </c>
      <c r="D511" s="266"/>
      <c r="E511" s="266"/>
      <c r="F511" s="266"/>
      <c r="G511" s="266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303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58"/>
      <c r="B512" s="159"/>
      <c r="C512" s="202" t="s">
        <v>319</v>
      </c>
      <c r="D512" s="195"/>
      <c r="E512" s="196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305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58"/>
      <c r="B513" s="159"/>
      <c r="C513" s="203" t="s">
        <v>1270</v>
      </c>
      <c r="D513" s="195"/>
      <c r="E513" s="196">
        <v>21.84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305</v>
      </c>
      <c r="AH513" s="151">
        <v>2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">
      <c r="A514" s="158"/>
      <c r="B514" s="159"/>
      <c r="C514" s="203" t="s">
        <v>1271</v>
      </c>
      <c r="D514" s="195"/>
      <c r="E514" s="196">
        <v>5.0599999999999996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305</v>
      </c>
      <c r="AH514" s="151">
        <v>2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58"/>
      <c r="B515" s="159"/>
      <c r="C515" s="203" t="s">
        <v>1272</v>
      </c>
      <c r="D515" s="195"/>
      <c r="E515" s="196">
        <v>26.64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305</v>
      </c>
      <c r="AH515" s="151">
        <v>2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58"/>
      <c r="B516" s="159"/>
      <c r="C516" s="203" t="s">
        <v>1273</v>
      </c>
      <c r="D516" s="195"/>
      <c r="E516" s="196">
        <v>9.7200000000000006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305</v>
      </c>
      <c r="AH516" s="151">
        <v>2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58"/>
      <c r="B517" s="159"/>
      <c r="C517" s="203" t="s">
        <v>1274</v>
      </c>
      <c r="D517" s="195"/>
      <c r="E517" s="196">
        <v>10.119999999999999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305</v>
      </c>
      <c r="AH517" s="151">
        <v>2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58"/>
      <c r="B518" s="159"/>
      <c r="C518" s="203" t="s">
        <v>1275</v>
      </c>
      <c r="D518" s="195"/>
      <c r="E518" s="196">
        <v>2.96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305</v>
      </c>
      <c r="AH518" s="151">
        <v>2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 x14ac:dyDescent="0.2">
      <c r="A519" s="158"/>
      <c r="B519" s="159"/>
      <c r="C519" s="203" t="s">
        <v>1276</v>
      </c>
      <c r="D519" s="195"/>
      <c r="E519" s="196">
        <v>13.04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305</v>
      </c>
      <c r="AH519" s="151">
        <v>2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 x14ac:dyDescent="0.2">
      <c r="A520" s="158"/>
      <c r="B520" s="159"/>
      <c r="C520" s="203" t="s">
        <v>1277</v>
      </c>
      <c r="D520" s="195"/>
      <c r="E520" s="196">
        <v>5.96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305</v>
      </c>
      <c r="AH520" s="151">
        <v>2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58"/>
      <c r="B521" s="159"/>
      <c r="C521" s="203" t="s">
        <v>1278</v>
      </c>
      <c r="D521" s="195"/>
      <c r="E521" s="196">
        <v>4.8600000000000003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305</v>
      </c>
      <c r="AH521" s="151">
        <v>2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">
      <c r="A522" s="158"/>
      <c r="B522" s="159"/>
      <c r="C522" s="203" t="s">
        <v>1279</v>
      </c>
      <c r="D522" s="195"/>
      <c r="E522" s="196">
        <v>4.76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305</v>
      </c>
      <c r="AH522" s="151">
        <v>2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 x14ac:dyDescent="0.2">
      <c r="A523" s="158"/>
      <c r="B523" s="159"/>
      <c r="C523" s="203" t="s">
        <v>1280</v>
      </c>
      <c r="D523" s="195"/>
      <c r="E523" s="196">
        <v>16.38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305</v>
      </c>
      <c r="AH523" s="151">
        <v>2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 x14ac:dyDescent="0.2">
      <c r="A524" s="158"/>
      <c r="B524" s="159"/>
      <c r="C524" s="203" t="s">
        <v>1281</v>
      </c>
      <c r="D524" s="195"/>
      <c r="E524" s="196">
        <v>20.239999999999998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305</v>
      </c>
      <c r="AH524" s="151">
        <v>2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58"/>
      <c r="B525" s="159"/>
      <c r="C525" s="203" t="s">
        <v>1282</v>
      </c>
      <c r="D525" s="195"/>
      <c r="E525" s="196">
        <v>8.24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305</v>
      </c>
      <c r="AH525" s="151">
        <v>2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58"/>
      <c r="B526" s="159"/>
      <c r="C526" s="203" t="s">
        <v>1283</v>
      </c>
      <c r="D526" s="195"/>
      <c r="E526" s="196">
        <v>8.24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305</v>
      </c>
      <c r="AH526" s="151">
        <v>2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58"/>
      <c r="B527" s="159"/>
      <c r="C527" s="203" t="s">
        <v>1284</v>
      </c>
      <c r="D527" s="195"/>
      <c r="E527" s="196">
        <v>5.36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305</v>
      </c>
      <c r="AH527" s="151">
        <v>2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58"/>
      <c r="B528" s="159"/>
      <c r="C528" s="203" t="s">
        <v>1285</v>
      </c>
      <c r="D528" s="195"/>
      <c r="E528" s="196">
        <v>8.8000000000000007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305</v>
      </c>
      <c r="AH528" s="151">
        <v>2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 x14ac:dyDescent="0.2">
      <c r="A529" s="158"/>
      <c r="B529" s="159"/>
      <c r="C529" s="204" t="s">
        <v>322</v>
      </c>
      <c r="D529" s="197"/>
      <c r="E529" s="198">
        <v>172.22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305</v>
      </c>
      <c r="AH529" s="151">
        <v>3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">
      <c r="A530" s="158"/>
      <c r="B530" s="159"/>
      <c r="C530" s="202" t="s">
        <v>323</v>
      </c>
      <c r="D530" s="195"/>
      <c r="E530" s="196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305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 x14ac:dyDescent="0.2">
      <c r="A531" s="158"/>
      <c r="B531" s="159"/>
      <c r="C531" s="201" t="s">
        <v>1286</v>
      </c>
      <c r="D531" s="193"/>
      <c r="E531" s="194">
        <v>64.575000000000003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305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71">
        <v>84</v>
      </c>
      <c r="B532" s="172" t="s">
        <v>1287</v>
      </c>
      <c r="C532" s="188" t="s">
        <v>1288</v>
      </c>
      <c r="D532" s="173" t="s">
        <v>342</v>
      </c>
      <c r="E532" s="174">
        <v>172.22</v>
      </c>
      <c r="F532" s="175"/>
      <c r="G532" s="176">
        <f>ROUND(E532*F532,2)</f>
        <v>0</v>
      </c>
      <c r="H532" s="175"/>
      <c r="I532" s="176">
        <f>ROUND(E532*H532,2)</f>
        <v>0</v>
      </c>
      <c r="J532" s="175"/>
      <c r="K532" s="176">
        <f>ROUND(E532*J532,2)</f>
        <v>0</v>
      </c>
      <c r="L532" s="176">
        <v>21</v>
      </c>
      <c r="M532" s="176">
        <f>G532*(1+L532/100)</f>
        <v>0</v>
      </c>
      <c r="N532" s="176">
        <v>1.4999999999999999E-4</v>
      </c>
      <c r="O532" s="176">
        <f>ROUND(E532*N532,2)</f>
        <v>0.03</v>
      </c>
      <c r="P532" s="176">
        <v>0</v>
      </c>
      <c r="Q532" s="176">
        <f>ROUND(E532*P532,2)</f>
        <v>0</v>
      </c>
      <c r="R532" s="176" t="s">
        <v>318</v>
      </c>
      <c r="S532" s="176" t="s">
        <v>239</v>
      </c>
      <c r="T532" s="177" t="s">
        <v>300</v>
      </c>
      <c r="U532" s="160">
        <v>0.06</v>
      </c>
      <c r="V532" s="160">
        <f>ROUND(E532*U532,2)</f>
        <v>10.33</v>
      </c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415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 x14ac:dyDescent="0.2">
      <c r="A533" s="158"/>
      <c r="B533" s="159"/>
      <c r="C533" s="201" t="s">
        <v>1289</v>
      </c>
      <c r="D533" s="193"/>
      <c r="E533" s="194">
        <v>21.84</v>
      </c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305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58"/>
      <c r="B534" s="159"/>
      <c r="C534" s="201" t="s">
        <v>1290</v>
      </c>
      <c r="D534" s="193"/>
      <c r="E534" s="194">
        <v>5.0599999999999996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305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58"/>
      <c r="B535" s="159"/>
      <c r="C535" s="201" t="s">
        <v>1291</v>
      </c>
      <c r="D535" s="193"/>
      <c r="E535" s="194">
        <v>26.64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305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 x14ac:dyDescent="0.2">
      <c r="A536" s="158"/>
      <c r="B536" s="159"/>
      <c r="C536" s="201" t="s">
        <v>1292</v>
      </c>
      <c r="D536" s="193"/>
      <c r="E536" s="194">
        <v>9.7200000000000006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305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58"/>
      <c r="B537" s="159"/>
      <c r="C537" s="201" t="s">
        <v>1293</v>
      </c>
      <c r="D537" s="193"/>
      <c r="E537" s="194">
        <v>10.119999999999999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305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 x14ac:dyDescent="0.2">
      <c r="A538" s="158"/>
      <c r="B538" s="159"/>
      <c r="C538" s="201" t="s">
        <v>1294</v>
      </c>
      <c r="D538" s="193"/>
      <c r="E538" s="194">
        <v>2.96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305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58"/>
      <c r="B539" s="159"/>
      <c r="C539" s="201" t="s">
        <v>1295</v>
      </c>
      <c r="D539" s="193"/>
      <c r="E539" s="194">
        <v>13.04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305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">
      <c r="A540" s="158"/>
      <c r="B540" s="159"/>
      <c r="C540" s="201" t="s">
        <v>1296</v>
      </c>
      <c r="D540" s="193"/>
      <c r="E540" s="194">
        <v>5.96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305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 x14ac:dyDescent="0.2">
      <c r="A541" s="158"/>
      <c r="B541" s="159"/>
      <c r="C541" s="201" t="s">
        <v>1297</v>
      </c>
      <c r="D541" s="193"/>
      <c r="E541" s="194">
        <v>4.8600000000000003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305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 x14ac:dyDescent="0.2">
      <c r="A542" s="158"/>
      <c r="B542" s="159"/>
      <c r="C542" s="201" t="s">
        <v>1298</v>
      </c>
      <c r="D542" s="193"/>
      <c r="E542" s="194">
        <v>4.76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305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">
      <c r="A543" s="158"/>
      <c r="B543" s="159"/>
      <c r="C543" s="201" t="s">
        <v>1299</v>
      </c>
      <c r="D543" s="193"/>
      <c r="E543" s="194">
        <v>16.38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305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 x14ac:dyDescent="0.2">
      <c r="A544" s="158"/>
      <c r="B544" s="159"/>
      <c r="C544" s="201" t="s">
        <v>1300</v>
      </c>
      <c r="D544" s="193"/>
      <c r="E544" s="194">
        <v>20.239999999999998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305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">
      <c r="A545" s="158"/>
      <c r="B545" s="159"/>
      <c r="C545" s="201" t="s">
        <v>1301</v>
      </c>
      <c r="D545" s="193"/>
      <c r="E545" s="194">
        <v>8.24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305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 x14ac:dyDescent="0.2">
      <c r="A546" s="158"/>
      <c r="B546" s="159"/>
      <c r="C546" s="201" t="s">
        <v>1302</v>
      </c>
      <c r="D546" s="193"/>
      <c r="E546" s="194">
        <v>8.24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305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">
      <c r="A547" s="158"/>
      <c r="B547" s="159"/>
      <c r="C547" s="201" t="s">
        <v>1303</v>
      </c>
      <c r="D547" s="193"/>
      <c r="E547" s="194">
        <v>5.36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305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58"/>
      <c r="B548" s="159"/>
      <c r="C548" s="201" t="s">
        <v>1304</v>
      </c>
      <c r="D548" s="193"/>
      <c r="E548" s="194">
        <v>8.8000000000000007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305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ht="22.5" outlineLevel="1" x14ac:dyDescent="0.2">
      <c r="A549" s="171">
        <v>85</v>
      </c>
      <c r="B549" s="172" t="s">
        <v>334</v>
      </c>
      <c r="C549" s="188" t="s">
        <v>335</v>
      </c>
      <c r="D549" s="173" t="s">
        <v>327</v>
      </c>
      <c r="E549" s="174">
        <v>10.962</v>
      </c>
      <c r="F549" s="175"/>
      <c r="G549" s="176">
        <f>ROUND(E549*F549,2)</f>
        <v>0</v>
      </c>
      <c r="H549" s="175"/>
      <c r="I549" s="176">
        <f>ROUND(E549*H549,2)</f>
        <v>0</v>
      </c>
      <c r="J549" s="175"/>
      <c r="K549" s="176">
        <f>ROUND(E549*J549,2)</f>
        <v>0</v>
      </c>
      <c r="L549" s="176">
        <v>21</v>
      </c>
      <c r="M549" s="176">
        <f>G549*(1+L549/100)</f>
        <v>0</v>
      </c>
      <c r="N549" s="176">
        <v>9.8680000000000004E-2</v>
      </c>
      <c r="O549" s="176">
        <f>ROUND(E549*N549,2)</f>
        <v>1.08</v>
      </c>
      <c r="P549" s="176">
        <v>0</v>
      </c>
      <c r="Q549" s="176">
        <f>ROUND(E549*P549,2)</f>
        <v>0</v>
      </c>
      <c r="R549" s="176" t="s">
        <v>318</v>
      </c>
      <c r="S549" s="176" t="s">
        <v>239</v>
      </c>
      <c r="T549" s="177" t="s">
        <v>300</v>
      </c>
      <c r="U549" s="160">
        <v>0.41199999999999998</v>
      </c>
      <c r="V549" s="160">
        <f>ROUND(E549*U549,2)</f>
        <v>4.5199999999999996</v>
      </c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415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ht="22.5" outlineLevel="1" x14ac:dyDescent="0.2">
      <c r="A550" s="158"/>
      <c r="B550" s="159"/>
      <c r="C550" s="265" t="s">
        <v>336</v>
      </c>
      <c r="D550" s="266"/>
      <c r="E550" s="266"/>
      <c r="F550" s="266"/>
      <c r="G550" s="266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78" t="str">
        <f>C550</f>
        <v>na zdivu jako podklad např. pod izolaci, na parapetech z prefabrikovaných dílců, pod oplechování apod., vodorovný nebo ve spádu do 15°, hlazený dřevěným hladítkem,</v>
      </c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58"/>
      <c r="B551" s="159"/>
      <c r="C551" s="202" t="s">
        <v>319</v>
      </c>
      <c r="D551" s="195"/>
      <c r="E551" s="196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305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 x14ac:dyDescent="0.2">
      <c r="A552" s="158"/>
      <c r="B552" s="159"/>
      <c r="C552" s="203" t="s">
        <v>1305</v>
      </c>
      <c r="D552" s="195"/>
      <c r="E552" s="196">
        <v>5.12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305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58"/>
      <c r="B553" s="159"/>
      <c r="C553" s="203" t="s">
        <v>1306</v>
      </c>
      <c r="D553" s="195"/>
      <c r="E553" s="196">
        <v>0.88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305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">
      <c r="A554" s="158"/>
      <c r="B554" s="159"/>
      <c r="C554" s="203" t="s">
        <v>1307</v>
      </c>
      <c r="D554" s="195"/>
      <c r="E554" s="196">
        <v>9.92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305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 x14ac:dyDescent="0.2">
      <c r="A555" s="158"/>
      <c r="B555" s="159"/>
      <c r="C555" s="203" t="s">
        <v>1308</v>
      </c>
      <c r="D555" s="195"/>
      <c r="E555" s="196">
        <v>2.56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305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 x14ac:dyDescent="0.2">
      <c r="A556" s="158"/>
      <c r="B556" s="159"/>
      <c r="C556" s="203" t="s">
        <v>1309</v>
      </c>
      <c r="D556" s="195"/>
      <c r="E556" s="196">
        <v>2.96</v>
      </c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305</v>
      </c>
      <c r="AH556" s="151">
        <v>2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58"/>
      <c r="B557" s="159"/>
      <c r="C557" s="203" t="s">
        <v>1310</v>
      </c>
      <c r="D557" s="195"/>
      <c r="E557" s="196">
        <v>0.57999999999999996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305</v>
      </c>
      <c r="AH557" s="151">
        <v>2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 x14ac:dyDescent="0.2">
      <c r="A558" s="158"/>
      <c r="B558" s="159"/>
      <c r="C558" s="203" t="s">
        <v>1311</v>
      </c>
      <c r="D558" s="195"/>
      <c r="E558" s="196">
        <v>3.52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305</v>
      </c>
      <c r="AH558" s="151">
        <v>2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">
      <c r="A559" s="158"/>
      <c r="B559" s="159"/>
      <c r="C559" s="203" t="s">
        <v>1312</v>
      </c>
      <c r="D559" s="195"/>
      <c r="E559" s="196">
        <v>1.78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305</v>
      </c>
      <c r="AH559" s="151">
        <v>2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58"/>
      <c r="B560" s="159"/>
      <c r="C560" s="203" t="s">
        <v>1313</v>
      </c>
      <c r="D560" s="195"/>
      <c r="E560" s="196">
        <v>1.28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305</v>
      </c>
      <c r="AH560" s="151">
        <v>2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 x14ac:dyDescent="0.2">
      <c r="A561" s="158"/>
      <c r="B561" s="159"/>
      <c r="C561" s="203" t="s">
        <v>1314</v>
      </c>
      <c r="D561" s="195"/>
      <c r="E561" s="196">
        <v>0.57999999999999996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305</v>
      </c>
      <c r="AH561" s="151">
        <v>2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 x14ac:dyDescent="0.2">
      <c r="A562" s="158"/>
      <c r="B562" s="159"/>
      <c r="C562" s="203" t="s">
        <v>1315</v>
      </c>
      <c r="D562" s="195"/>
      <c r="E562" s="196">
        <v>3.84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305</v>
      </c>
      <c r="AH562" s="151">
        <v>2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">
      <c r="A563" s="158"/>
      <c r="B563" s="159"/>
      <c r="C563" s="203" t="s">
        <v>1316</v>
      </c>
      <c r="D563" s="195"/>
      <c r="E563" s="196">
        <v>3.52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305</v>
      </c>
      <c r="AH563" s="151">
        <v>2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58"/>
      <c r="B564" s="159"/>
      <c r="C564" s="204" t="s">
        <v>322</v>
      </c>
      <c r="D564" s="197"/>
      <c r="E564" s="198">
        <v>36.54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305</v>
      </c>
      <c r="AH564" s="151">
        <v>3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 x14ac:dyDescent="0.2">
      <c r="A565" s="158"/>
      <c r="B565" s="159"/>
      <c r="C565" s="202" t="s">
        <v>323</v>
      </c>
      <c r="D565" s="195"/>
      <c r="E565" s="196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305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58"/>
      <c r="B566" s="159"/>
      <c r="C566" s="201" t="s">
        <v>1317</v>
      </c>
      <c r="D566" s="193"/>
      <c r="E566" s="194">
        <v>10.962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305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 x14ac:dyDescent="0.2">
      <c r="A567" s="171">
        <v>86</v>
      </c>
      <c r="B567" s="172" t="s">
        <v>1318</v>
      </c>
      <c r="C567" s="188" t="s">
        <v>1319</v>
      </c>
      <c r="D567" s="173" t="s">
        <v>327</v>
      </c>
      <c r="E567" s="174">
        <v>10.962</v>
      </c>
      <c r="F567" s="175"/>
      <c r="G567" s="176">
        <f>ROUND(E567*F567,2)</f>
        <v>0</v>
      </c>
      <c r="H567" s="175"/>
      <c r="I567" s="176">
        <f>ROUND(E567*H567,2)</f>
        <v>0</v>
      </c>
      <c r="J567" s="175"/>
      <c r="K567" s="176">
        <f>ROUND(E567*J567,2)</f>
        <v>0</v>
      </c>
      <c r="L567" s="176">
        <v>21</v>
      </c>
      <c r="M567" s="176">
        <f>G567*(1+L567/100)</f>
        <v>0</v>
      </c>
      <c r="N567" s="176">
        <v>9.2499999999999995E-3</v>
      </c>
      <c r="O567" s="176">
        <f>ROUND(E567*N567,2)</f>
        <v>0.1</v>
      </c>
      <c r="P567" s="176">
        <v>0</v>
      </c>
      <c r="Q567" s="176">
        <f>ROUND(E567*P567,2)</f>
        <v>0</v>
      </c>
      <c r="R567" s="176"/>
      <c r="S567" s="176" t="s">
        <v>253</v>
      </c>
      <c r="T567" s="177" t="s">
        <v>254</v>
      </c>
      <c r="U567" s="160">
        <v>1.202</v>
      </c>
      <c r="V567" s="160">
        <f>ROUND(E567*U567,2)</f>
        <v>13.18</v>
      </c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443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">
      <c r="A568" s="158"/>
      <c r="B568" s="159"/>
      <c r="C568" s="202" t="s">
        <v>319</v>
      </c>
      <c r="D568" s="195"/>
      <c r="E568" s="196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305</v>
      </c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">
      <c r="A569" s="158"/>
      <c r="B569" s="159"/>
      <c r="C569" s="203" t="s">
        <v>1305</v>
      </c>
      <c r="D569" s="195"/>
      <c r="E569" s="196">
        <v>5.12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305</v>
      </c>
      <c r="AH569" s="151">
        <v>2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 x14ac:dyDescent="0.2">
      <c r="A570" s="158"/>
      <c r="B570" s="159"/>
      <c r="C570" s="203" t="s">
        <v>1306</v>
      </c>
      <c r="D570" s="195"/>
      <c r="E570" s="196">
        <v>0.88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305</v>
      </c>
      <c r="AH570" s="151">
        <v>2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">
      <c r="A571" s="158"/>
      <c r="B571" s="159"/>
      <c r="C571" s="203" t="s">
        <v>1307</v>
      </c>
      <c r="D571" s="195"/>
      <c r="E571" s="196">
        <v>9.92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305</v>
      </c>
      <c r="AH571" s="151">
        <v>2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">
      <c r="A572" s="158"/>
      <c r="B572" s="159"/>
      <c r="C572" s="203" t="s">
        <v>1308</v>
      </c>
      <c r="D572" s="195"/>
      <c r="E572" s="196">
        <v>2.56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305</v>
      </c>
      <c r="AH572" s="151">
        <v>2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">
      <c r="A573" s="158"/>
      <c r="B573" s="159"/>
      <c r="C573" s="203" t="s">
        <v>1309</v>
      </c>
      <c r="D573" s="195"/>
      <c r="E573" s="196">
        <v>2.96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305</v>
      </c>
      <c r="AH573" s="151">
        <v>2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58"/>
      <c r="B574" s="159"/>
      <c r="C574" s="203" t="s">
        <v>1310</v>
      </c>
      <c r="D574" s="195"/>
      <c r="E574" s="196">
        <v>0.57999999999999996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305</v>
      </c>
      <c r="AH574" s="151">
        <v>2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">
      <c r="A575" s="158"/>
      <c r="B575" s="159"/>
      <c r="C575" s="203" t="s">
        <v>1311</v>
      </c>
      <c r="D575" s="195"/>
      <c r="E575" s="196">
        <v>3.52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305</v>
      </c>
      <c r="AH575" s="151">
        <v>2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">
      <c r="A576" s="158"/>
      <c r="B576" s="159"/>
      <c r="C576" s="203" t="s">
        <v>1312</v>
      </c>
      <c r="D576" s="195"/>
      <c r="E576" s="196">
        <v>1.78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305</v>
      </c>
      <c r="AH576" s="151">
        <v>2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58"/>
      <c r="B577" s="159"/>
      <c r="C577" s="203" t="s">
        <v>1313</v>
      </c>
      <c r="D577" s="195"/>
      <c r="E577" s="196">
        <v>1.28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305</v>
      </c>
      <c r="AH577" s="151">
        <v>2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58"/>
      <c r="B578" s="159"/>
      <c r="C578" s="203" t="s">
        <v>1314</v>
      </c>
      <c r="D578" s="195"/>
      <c r="E578" s="196">
        <v>0.57999999999999996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305</v>
      </c>
      <c r="AH578" s="151">
        <v>2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58"/>
      <c r="B579" s="159"/>
      <c r="C579" s="203" t="s">
        <v>1315</v>
      </c>
      <c r="D579" s="195"/>
      <c r="E579" s="196">
        <v>3.84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305</v>
      </c>
      <c r="AH579" s="151">
        <v>2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 x14ac:dyDescent="0.2">
      <c r="A580" s="158"/>
      <c r="B580" s="159"/>
      <c r="C580" s="203" t="s">
        <v>1316</v>
      </c>
      <c r="D580" s="195"/>
      <c r="E580" s="196">
        <v>3.52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305</v>
      </c>
      <c r="AH580" s="151">
        <v>2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 x14ac:dyDescent="0.2">
      <c r="A581" s="158"/>
      <c r="B581" s="159"/>
      <c r="C581" s="204" t="s">
        <v>322</v>
      </c>
      <c r="D581" s="197"/>
      <c r="E581" s="198">
        <v>36.54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305</v>
      </c>
      <c r="AH581" s="151">
        <v>3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58"/>
      <c r="B582" s="159"/>
      <c r="C582" s="202" t="s">
        <v>323</v>
      </c>
      <c r="D582" s="195"/>
      <c r="E582" s="196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305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 x14ac:dyDescent="0.2">
      <c r="A583" s="158"/>
      <c r="B583" s="159"/>
      <c r="C583" s="201" t="s">
        <v>1317</v>
      </c>
      <c r="D583" s="193"/>
      <c r="E583" s="194">
        <v>10.962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305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x14ac:dyDescent="0.2">
      <c r="A584" s="165" t="s">
        <v>234</v>
      </c>
      <c r="B584" s="166" t="s">
        <v>118</v>
      </c>
      <c r="C584" s="187" t="s">
        <v>119</v>
      </c>
      <c r="D584" s="167"/>
      <c r="E584" s="168"/>
      <c r="F584" s="169"/>
      <c r="G584" s="169">
        <f>SUMIF(AG585:AG926,"&lt;&gt;NOR",G585:G926)</f>
        <v>0</v>
      </c>
      <c r="H584" s="169"/>
      <c r="I584" s="169">
        <f>SUM(I585:I926)</f>
        <v>0</v>
      </c>
      <c r="J584" s="169"/>
      <c r="K584" s="169">
        <f>SUM(K585:K926)</f>
        <v>0</v>
      </c>
      <c r="L584" s="169"/>
      <c r="M584" s="169">
        <f>SUM(M585:M926)</f>
        <v>0</v>
      </c>
      <c r="N584" s="169"/>
      <c r="O584" s="169">
        <f>SUM(O585:O926)</f>
        <v>31.090000000000003</v>
      </c>
      <c r="P584" s="169"/>
      <c r="Q584" s="169">
        <f>SUM(Q585:Q926)</f>
        <v>0</v>
      </c>
      <c r="R584" s="169"/>
      <c r="S584" s="169"/>
      <c r="T584" s="170"/>
      <c r="U584" s="164"/>
      <c r="V584" s="164">
        <f>SUM(V585:V926)</f>
        <v>1047.8599999999999</v>
      </c>
      <c r="W584" s="164"/>
      <c r="AG584" t="s">
        <v>235</v>
      </c>
    </row>
    <row r="585" spans="1:60" ht="22.5" outlineLevel="1" x14ac:dyDescent="0.2">
      <c r="A585" s="171">
        <v>87</v>
      </c>
      <c r="B585" s="172" t="s">
        <v>383</v>
      </c>
      <c r="C585" s="188" t="s">
        <v>384</v>
      </c>
      <c r="D585" s="173" t="s">
        <v>327</v>
      </c>
      <c r="E585" s="174">
        <v>25.832999999999998</v>
      </c>
      <c r="F585" s="175"/>
      <c r="G585" s="176">
        <f>ROUND(E585*F585,2)</f>
        <v>0</v>
      </c>
      <c r="H585" s="175"/>
      <c r="I585" s="176">
        <f>ROUND(E585*H585,2)</f>
        <v>0</v>
      </c>
      <c r="J585" s="175"/>
      <c r="K585" s="176">
        <f>ROUND(E585*J585,2)</f>
        <v>0</v>
      </c>
      <c r="L585" s="176">
        <v>21</v>
      </c>
      <c r="M585" s="176">
        <f>G585*(1+L585/100)</f>
        <v>0</v>
      </c>
      <c r="N585" s="176">
        <v>3.2599999999999999E-3</v>
      </c>
      <c r="O585" s="176">
        <f>ROUND(E585*N585,2)</f>
        <v>0.08</v>
      </c>
      <c r="P585" s="176">
        <v>0</v>
      </c>
      <c r="Q585" s="176">
        <f>ROUND(E585*P585,2)</f>
        <v>0</v>
      </c>
      <c r="R585" s="176" t="s">
        <v>318</v>
      </c>
      <c r="S585" s="176" t="s">
        <v>239</v>
      </c>
      <c r="T585" s="177" t="s">
        <v>300</v>
      </c>
      <c r="U585" s="160">
        <v>0.36</v>
      </c>
      <c r="V585" s="160">
        <f>ROUND(E585*U585,2)</f>
        <v>9.3000000000000007</v>
      </c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301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 x14ac:dyDescent="0.2">
      <c r="A586" s="158"/>
      <c r="B586" s="159"/>
      <c r="C586" s="265" t="s">
        <v>378</v>
      </c>
      <c r="D586" s="266"/>
      <c r="E586" s="266"/>
      <c r="F586" s="266"/>
      <c r="G586" s="266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303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 x14ac:dyDescent="0.2">
      <c r="A587" s="158"/>
      <c r="B587" s="159"/>
      <c r="C587" s="202" t="s">
        <v>319</v>
      </c>
      <c r="D587" s="195"/>
      <c r="E587" s="196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305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">
      <c r="A588" s="158"/>
      <c r="B588" s="159"/>
      <c r="C588" s="203" t="s">
        <v>1320</v>
      </c>
      <c r="D588" s="195"/>
      <c r="E588" s="196">
        <v>21.84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305</v>
      </c>
      <c r="AH588" s="151">
        <v>2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 x14ac:dyDescent="0.2">
      <c r="A589" s="158"/>
      <c r="B589" s="159"/>
      <c r="C589" s="203" t="s">
        <v>1271</v>
      </c>
      <c r="D589" s="195"/>
      <c r="E589" s="196">
        <v>5.0599999999999996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305</v>
      </c>
      <c r="AH589" s="151">
        <v>2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 x14ac:dyDescent="0.2">
      <c r="A590" s="158"/>
      <c r="B590" s="159"/>
      <c r="C590" s="203" t="s">
        <v>1272</v>
      </c>
      <c r="D590" s="195"/>
      <c r="E590" s="196">
        <v>26.64</v>
      </c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305</v>
      </c>
      <c r="AH590" s="151">
        <v>2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 x14ac:dyDescent="0.2">
      <c r="A591" s="158"/>
      <c r="B591" s="159"/>
      <c r="C591" s="203" t="s">
        <v>1273</v>
      </c>
      <c r="D591" s="195"/>
      <c r="E591" s="196">
        <v>9.7200000000000006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305</v>
      </c>
      <c r="AH591" s="151">
        <v>2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 x14ac:dyDescent="0.2">
      <c r="A592" s="158"/>
      <c r="B592" s="159"/>
      <c r="C592" s="203" t="s">
        <v>1274</v>
      </c>
      <c r="D592" s="195"/>
      <c r="E592" s="196">
        <v>10.119999999999999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305</v>
      </c>
      <c r="AH592" s="151">
        <v>2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 x14ac:dyDescent="0.2">
      <c r="A593" s="158"/>
      <c r="B593" s="159"/>
      <c r="C593" s="203" t="s">
        <v>1275</v>
      </c>
      <c r="D593" s="195"/>
      <c r="E593" s="196">
        <v>2.96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305</v>
      </c>
      <c r="AH593" s="151">
        <v>2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 x14ac:dyDescent="0.2">
      <c r="A594" s="158"/>
      <c r="B594" s="159"/>
      <c r="C594" s="203" t="s">
        <v>1276</v>
      </c>
      <c r="D594" s="195"/>
      <c r="E594" s="196">
        <v>13.04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305</v>
      </c>
      <c r="AH594" s="151">
        <v>2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 x14ac:dyDescent="0.2">
      <c r="A595" s="158"/>
      <c r="B595" s="159"/>
      <c r="C595" s="203" t="s">
        <v>1277</v>
      </c>
      <c r="D595" s="195"/>
      <c r="E595" s="196">
        <v>5.96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305</v>
      </c>
      <c r="AH595" s="151">
        <v>2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 x14ac:dyDescent="0.2">
      <c r="A596" s="158"/>
      <c r="B596" s="159"/>
      <c r="C596" s="203" t="s">
        <v>1278</v>
      </c>
      <c r="D596" s="195"/>
      <c r="E596" s="196">
        <v>4.8600000000000003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305</v>
      </c>
      <c r="AH596" s="151">
        <v>2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 x14ac:dyDescent="0.2">
      <c r="A597" s="158"/>
      <c r="B597" s="159"/>
      <c r="C597" s="203" t="s">
        <v>1279</v>
      </c>
      <c r="D597" s="195"/>
      <c r="E597" s="196">
        <v>4.76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305</v>
      </c>
      <c r="AH597" s="151">
        <v>2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 x14ac:dyDescent="0.2">
      <c r="A598" s="158"/>
      <c r="B598" s="159"/>
      <c r="C598" s="203" t="s">
        <v>1280</v>
      </c>
      <c r="D598" s="195"/>
      <c r="E598" s="196">
        <v>16.38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305</v>
      </c>
      <c r="AH598" s="151">
        <v>2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 x14ac:dyDescent="0.2">
      <c r="A599" s="158"/>
      <c r="B599" s="159"/>
      <c r="C599" s="203" t="s">
        <v>1281</v>
      </c>
      <c r="D599" s="195"/>
      <c r="E599" s="196">
        <v>20.239999999999998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305</v>
      </c>
      <c r="AH599" s="151">
        <v>2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 x14ac:dyDescent="0.2">
      <c r="A600" s="158"/>
      <c r="B600" s="159"/>
      <c r="C600" s="203" t="s">
        <v>1282</v>
      </c>
      <c r="D600" s="195"/>
      <c r="E600" s="196">
        <v>8.24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305</v>
      </c>
      <c r="AH600" s="151">
        <v>2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 x14ac:dyDescent="0.2">
      <c r="A601" s="158"/>
      <c r="B601" s="159"/>
      <c r="C601" s="203" t="s">
        <v>1283</v>
      </c>
      <c r="D601" s="195"/>
      <c r="E601" s="196">
        <v>8.24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305</v>
      </c>
      <c r="AH601" s="151">
        <v>2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 x14ac:dyDescent="0.2">
      <c r="A602" s="158"/>
      <c r="B602" s="159"/>
      <c r="C602" s="203" t="s">
        <v>1284</v>
      </c>
      <c r="D602" s="195"/>
      <c r="E602" s="196">
        <v>5.36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305</v>
      </c>
      <c r="AH602" s="151">
        <v>2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 x14ac:dyDescent="0.2">
      <c r="A603" s="158"/>
      <c r="B603" s="159"/>
      <c r="C603" s="203" t="s">
        <v>1285</v>
      </c>
      <c r="D603" s="195"/>
      <c r="E603" s="196">
        <v>8.8000000000000007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305</v>
      </c>
      <c r="AH603" s="151">
        <v>2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 x14ac:dyDescent="0.2">
      <c r="A604" s="158"/>
      <c r="B604" s="159"/>
      <c r="C604" s="204" t="s">
        <v>322</v>
      </c>
      <c r="D604" s="197"/>
      <c r="E604" s="198">
        <v>172.22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305</v>
      </c>
      <c r="AH604" s="151">
        <v>3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 x14ac:dyDescent="0.2">
      <c r="A605" s="158"/>
      <c r="B605" s="159"/>
      <c r="C605" s="202" t="s">
        <v>323</v>
      </c>
      <c r="D605" s="195"/>
      <c r="E605" s="196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305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 x14ac:dyDescent="0.2">
      <c r="A606" s="158"/>
      <c r="B606" s="159"/>
      <c r="C606" s="201" t="s">
        <v>1321</v>
      </c>
      <c r="D606" s="193"/>
      <c r="E606" s="194">
        <v>25.832999999999998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305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 x14ac:dyDescent="0.2">
      <c r="A607" s="158"/>
      <c r="B607" s="159"/>
      <c r="C607" s="202" t="s">
        <v>319</v>
      </c>
      <c r="D607" s="195"/>
      <c r="E607" s="196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305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 x14ac:dyDescent="0.2">
      <c r="A608" s="158"/>
      <c r="B608" s="159"/>
      <c r="C608" s="203" t="s">
        <v>1322</v>
      </c>
      <c r="D608" s="195"/>
      <c r="E608" s="196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305</v>
      </c>
      <c r="AH608" s="151">
        <v>2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 x14ac:dyDescent="0.2">
      <c r="A609" s="158"/>
      <c r="B609" s="159"/>
      <c r="C609" s="202" t="s">
        <v>323</v>
      </c>
      <c r="D609" s="195"/>
      <c r="E609" s="196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305</v>
      </c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1" x14ac:dyDescent="0.2">
      <c r="A610" s="171">
        <v>88</v>
      </c>
      <c r="B610" s="172" t="s">
        <v>398</v>
      </c>
      <c r="C610" s="188" t="s">
        <v>399</v>
      </c>
      <c r="D610" s="173" t="s">
        <v>327</v>
      </c>
      <c r="E610" s="174">
        <v>25.832999999999998</v>
      </c>
      <c r="F610" s="175"/>
      <c r="G610" s="176">
        <f>ROUND(E610*F610,2)</f>
        <v>0</v>
      </c>
      <c r="H610" s="175"/>
      <c r="I610" s="176">
        <f>ROUND(E610*H610,2)</f>
        <v>0</v>
      </c>
      <c r="J610" s="175"/>
      <c r="K610" s="176">
        <f>ROUND(E610*J610,2)</f>
        <v>0</v>
      </c>
      <c r="L610" s="176">
        <v>21</v>
      </c>
      <c r="M610" s="176">
        <f>G610*(1+L610/100)</f>
        <v>0</v>
      </c>
      <c r="N610" s="176">
        <v>2.2000000000000001E-4</v>
      </c>
      <c r="O610" s="176">
        <f>ROUND(E610*N610,2)</f>
        <v>0.01</v>
      </c>
      <c r="P610" s="176">
        <v>0</v>
      </c>
      <c r="Q610" s="176">
        <f>ROUND(E610*P610,2)</f>
        <v>0</v>
      </c>
      <c r="R610" s="176" t="s">
        <v>318</v>
      </c>
      <c r="S610" s="176" t="s">
        <v>239</v>
      </c>
      <c r="T610" s="177" t="s">
        <v>300</v>
      </c>
      <c r="U610" s="160">
        <v>7.0000000000000007E-2</v>
      </c>
      <c r="V610" s="160">
        <f>ROUND(E610*U610,2)</f>
        <v>1.81</v>
      </c>
      <c r="W610" s="160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301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 x14ac:dyDescent="0.2">
      <c r="A611" s="158"/>
      <c r="B611" s="159"/>
      <c r="C611" s="265" t="s">
        <v>378</v>
      </c>
      <c r="D611" s="266"/>
      <c r="E611" s="266"/>
      <c r="F611" s="266"/>
      <c r="G611" s="266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303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 x14ac:dyDescent="0.2">
      <c r="A612" s="158"/>
      <c r="B612" s="159"/>
      <c r="C612" s="202" t="s">
        <v>319</v>
      </c>
      <c r="D612" s="195"/>
      <c r="E612" s="196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305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 x14ac:dyDescent="0.2">
      <c r="A613" s="158"/>
      <c r="B613" s="159"/>
      <c r="C613" s="203" t="s">
        <v>1320</v>
      </c>
      <c r="D613" s="195"/>
      <c r="E613" s="196">
        <v>21.84</v>
      </c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305</v>
      </c>
      <c r="AH613" s="151">
        <v>2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 x14ac:dyDescent="0.2">
      <c r="A614" s="158"/>
      <c r="B614" s="159"/>
      <c r="C614" s="203" t="s">
        <v>1271</v>
      </c>
      <c r="D614" s="195"/>
      <c r="E614" s="196">
        <v>5.0599999999999996</v>
      </c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305</v>
      </c>
      <c r="AH614" s="151">
        <v>2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 x14ac:dyDescent="0.2">
      <c r="A615" s="158"/>
      <c r="B615" s="159"/>
      <c r="C615" s="203" t="s">
        <v>1272</v>
      </c>
      <c r="D615" s="195"/>
      <c r="E615" s="196">
        <v>26.64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305</v>
      </c>
      <c r="AH615" s="151">
        <v>2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 x14ac:dyDescent="0.2">
      <c r="A616" s="158"/>
      <c r="B616" s="159"/>
      <c r="C616" s="203" t="s">
        <v>1273</v>
      </c>
      <c r="D616" s="195"/>
      <c r="E616" s="196">
        <v>9.7200000000000006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305</v>
      </c>
      <c r="AH616" s="151">
        <v>2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 x14ac:dyDescent="0.2">
      <c r="A617" s="158"/>
      <c r="B617" s="159"/>
      <c r="C617" s="203" t="s">
        <v>1274</v>
      </c>
      <c r="D617" s="195"/>
      <c r="E617" s="196">
        <v>10.119999999999999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305</v>
      </c>
      <c r="AH617" s="151">
        <v>2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 x14ac:dyDescent="0.2">
      <c r="A618" s="158"/>
      <c r="B618" s="159"/>
      <c r="C618" s="203" t="s">
        <v>1275</v>
      </c>
      <c r="D618" s="195"/>
      <c r="E618" s="196">
        <v>2.96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305</v>
      </c>
      <c r="AH618" s="151">
        <v>2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 x14ac:dyDescent="0.2">
      <c r="A619" s="158"/>
      <c r="B619" s="159"/>
      <c r="C619" s="203" t="s">
        <v>1276</v>
      </c>
      <c r="D619" s="195"/>
      <c r="E619" s="196">
        <v>13.04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305</v>
      </c>
      <c r="AH619" s="151">
        <v>2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 x14ac:dyDescent="0.2">
      <c r="A620" s="158"/>
      <c r="B620" s="159"/>
      <c r="C620" s="203" t="s">
        <v>1277</v>
      </c>
      <c r="D620" s="195"/>
      <c r="E620" s="196">
        <v>5.96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305</v>
      </c>
      <c r="AH620" s="151">
        <v>2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58"/>
      <c r="B621" s="159"/>
      <c r="C621" s="203" t="s">
        <v>1278</v>
      </c>
      <c r="D621" s="195"/>
      <c r="E621" s="196">
        <v>4.8600000000000003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305</v>
      </c>
      <c r="AH621" s="151">
        <v>2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 x14ac:dyDescent="0.2">
      <c r="A622" s="158"/>
      <c r="B622" s="159"/>
      <c r="C622" s="203" t="s">
        <v>1279</v>
      </c>
      <c r="D622" s="195"/>
      <c r="E622" s="196">
        <v>4.76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305</v>
      </c>
      <c r="AH622" s="151">
        <v>2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 x14ac:dyDescent="0.2">
      <c r="A623" s="158"/>
      <c r="B623" s="159"/>
      <c r="C623" s="203" t="s">
        <v>1280</v>
      </c>
      <c r="D623" s="195"/>
      <c r="E623" s="196">
        <v>16.38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305</v>
      </c>
      <c r="AH623" s="151">
        <v>2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 x14ac:dyDescent="0.2">
      <c r="A624" s="158"/>
      <c r="B624" s="159"/>
      <c r="C624" s="203" t="s">
        <v>1281</v>
      </c>
      <c r="D624" s="195"/>
      <c r="E624" s="196">
        <v>20.239999999999998</v>
      </c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305</v>
      </c>
      <c r="AH624" s="151">
        <v>2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 x14ac:dyDescent="0.2">
      <c r="A625" s="158"/>
      <c r="B625" s="159"/>
      <c r="C625" s="203" t="s">
        <v>1282</v>
      </c>
      <c r="D625" s="195"/>
      <c r="E625" s="196">
        <v>8.24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305</v>
      </c>
      <c r="AH625" s="151">
        <v>2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 x14ac:dyDescent="0.2">
      <c r="A626" s="158"/>
      <c r="B626" s="159"/>
      <c r="C626" s="203" t="s">
        <v>1283</v>
      </c>
      <c r="D626" s="195"/>
      <c r="E626" s="196">
        <v>8.24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305</v>
      </c>
      <c r="AH626" s="151">
        <v>2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 x14ac:dyDescent="0.2">
      <c r="A627" s="158"/>
      <c r="B627" s="159"/>
      <c r="C627" s="203" t="s">
        <v>1284</v>
      </c>
      <c r="D627" s="195"/>
      <c r="E627" s="196">
        <v>5.36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305</v>
      </c>
      <c r="AH627" s="151">
        <v>2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 x14ac:dyDescent="0.2">
      <c r="A628" s="158"/>
      <c r="B628" s="159"/>
      <c r="C628" s="203" t="s">
        <v>1285</v>
      </c>
      <c r="D628" s="195"/>
      <c r="E628" s="196">
        <v>8.8000000000000007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305</v>
      </c>
      <c r="AH628" s="151">
        <v>2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 x14ac:dyDescent="0.2">
      <c r="A629" s="158"/>
      <c r="B629" s="159"/>
      <c r="C629" s="204" t="s">
        <v>322</v>
      </c>
      <c r="D629" s="197"/>
      <c r="E629" s="198">
        <v>172.22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305</v>
      </c>
      <c r="AH629" s="151">
        <v>3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 x14ac:dyDescent="0.2">
      <c r="A630" s="158"/>
      <c r="B630" s="159"/>
      <c r="C630" s="202" t="s">
        <v>323</v>
      </c>
      <c r="D630" s="195"/>
      <c r="E630" s="196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305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 x14ac:dyDescent="0.2">
      <c r="A631" s="158"/>
      <c r="B631" s="159"/>
      <c r="C631" s="201" t="s">
        <v>1321</v>
      </c>
      <c r="D631" s="193"/>
      <c r="E631" s="194">
        <v>25.832999999999998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305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58"/>
      <c r="B632" s="159"/>
      <c r="C632" s="202" t="s">
        <v>319</v>
      </c>
      <c r="D632" s="195"/>
      <c r="E632" s="196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305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 x14ac:dyDescent="0.2">
      <c r="A633" s="158"/>
      <c r="B633" s="159"/>
      <c r="C633" s="203" t="s">
        <v>1322</v>
      </c>
      <c r="D633" s="195"/>
      <c r="E633" s="196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305</v>
      </c>
      <c r="AH633" s="151">
        <v>2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 x14ac:dyDescent="0.2">
      <c r="A634" s="158"/>
      <c r="B634" s="159"/>
      <c r="C634" s="203" t="s">
        <v>1322</v>
      </c>
      <c r="D634" s="195"/>
      <c r="E634" s="196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305</v>
      </c>
      <c r="AH634" s="151">
        <v>2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58"/>
      <c r="B635" s="159"/>
      <c r="C635" s="202" t="s">
        <v>323</v>
      </c>
      <c r="D635" s="195"/>
      <c r="E635" s="196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305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ht="22.5" outlineLevel="1" x14ac:dyDescent="0.2">
      <c r="A636" s="171">
        <v>89</v>
      </c>
      <c r="B636" s="172" t="s">
        <v>1323</v>
      </c>
      <c r="C636" s="188" t="s">
        <v>1324</v>
      </c>
      <c r="D636" s="173" t="s">
        <v>327</v>
      </c>
      <c r="E636" s="174">
        <v>402.5394</v>
      </c>
      <c r="F636" s="175"/>
      <c r="G636" s="176">
        <f>ROUND(E636*F636,2)</f>
        <v>0</v>
      </c>
      <c r="H636" s="175"/>
      <c r="I636" s="176">
        <f>ROUND(E636*H636,2)</f>
        <v>0</v>
      </c>
      <c r="J636" s="175"/>
      <c r="K636" s="176">
        <f>ROUND(E636*J636,2)</f>
        <v>0</v>
      </c>
      <c r="L636" s="176">
        <v>21</v>
      </c>
      <c r="M636" s="176">
        <f>G636*(1+L636/100)</f>
        <v>0</v>
      </c>
      <c r="N636" s="176">
        <v>3.2000000000000003E-4</v>
      </c>
      <c r="O636" s="176">
        <f>ROUND(E636*N636,2)</f>
        <v>0.13</v>
      </c>
      <c r="P636" s="176">
        <v>0</v>
      </c>
      <c r="Q636" s="176">
        <f>ROUND(E636*P636,2)</f>
        <v>0</v>
      </c>
      <c r="R636" s="176" t="s">
        <v>318</v>
      </c>
      <c r="S636" s="176" t="s">
        <v>239</v>
      </c>
      <c r="T636" s="177" t="s">
        <v>300</v>
      </c>
      <c r="U636" s="160">
        <v>7.0000000000000007E-2</v>
      </c>
      <c r="V636" s="160">
        <f>ROUND(E636*U636,2)</f>
        <v>28.18</v>
      </c>
      <c r="W636" s="160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301</v>
      </c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 x14ac:dyDescent="0.2">
      <c r="A637" s="158"/>
      <c r="B637" s="159"/>
      <c r="C637" s="265" t="s">
        <v>378</v>
      </c>
      <c r="D637" s="266"/>
      <c r="E637" s="266"/>
      <c r="F637" s="266"/>
      <c r="G637" s="266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303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58"/>
      <c r="B638" s="159"/>
      <c r="C638" s="201" t="s">
        <v>1325</v>
      </c>
      <c r="D638" s="193"/>
      <c r="E638" s="194">
        <v>178.09219999999999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305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 x14ac:dyDescent="0.2">
      <c r="A639" s="158"/>
      <c r="B639" s="159"/>
      <c r="C639" s="201" t="s">
        <v>1326</v>
      </c>
      <c r="D639" s="193"/>
      <c r="E639" s="194">
        <v>150.2072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305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 x14ac:dyDescent="0.2">
      <c r="A640" s="158"/>
      <c r="B640" s="159"/>
      <c r="C640" s="201" t="s">
        <v>1327</v>
      </c>
      <c r="D640" s="193"/>
      <c r="E640" s="194">
        <v>139.46100000000001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305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 x14ac:dyDescent="0.2">
      <c r="A641" s="158"/>
      <c r="B641" s="159"/>
      <c r="C641" s="201" t="s">
        <v>1328</v>
      </c>
      <c r="D641" s="193"/>
      <c r="E641" s="194">
        <v>29.174600000000002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305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 x14ac:dyDescent="0.2">
      <c r="A642" s="158"/>
      <c r="B642" s="159"/>
      <c r="C642" s="201" t="s">
        <v>1329</v>
      </c>
      <c r="D642" s="193"/>
      <c r="E642" s="194">
        <v>-10.700799999999999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305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 x14ac:dyDescent="0.2">
      <c r="A643" s="158"/>
      <c r="B643" s="159"/>
      <c r="C643" s="201" t="s">
        <v>1330</v>
      </c>
      <c r="D643" s="193"/>
      <c r="E643" s="194">
        <v>-1.8391999999999999</v>
      </c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305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 x14ac:dyDescent="0.2">
      <c r="A644" s="158"/>
      <c r="B644" s="159"/>
      <c r="C644" s="201" t="s">
        <v>1331</v>
      </c>
      <c r="D644" s="193"/>
      <c r="E644" s="194">
        <v>-20.732800000000001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305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 x14ac:dyDescent="0.2">
      <c r="A645" s="158"/>
      <c r="B645" s="159"/>
      <c r="C645" s="201" t="s">
        <v>1332</v>
      </c>
      <c r="D645" s="193"/>
      <c r="E645" s="194">
        <v>-4.5823999999999998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305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 x14ac:dyDescent="0.2">
      <c r="A646" s="158"/>
      <c r="B646" s="159"/>
      <c r="C646" s="201" t="s">
        <v>1333</v>
      </c>
      <c r="D646" s="193"/>
      <c r="E646" s="194">
        <v>-5.2984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305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 x14ac:dyDescent="0.2">
      <c r="A647" s="158"/>
      <c r="B647" s="159"/>
      <c r="C647" s="201" t="s">
        <v>1334</v>
      </c>
      <c r="D647" s="193"/>
      <c r="E647" s="194">
        <v>-0.69020000000000004</v>
      </c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305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 x14ac:dyDescent="0.2">
      <c r="A648" s="158"/>
      <c r="B648" s="159"/>
      <c r="C648" s="201" t="s">
        <v>1335</v>
      </c>
      <c r="D648" s="193"/>
      <c r="E648" s="194">
        <v>-4.1887999999999996</v>
      </c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305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 x14ac:dyDescent="0.2">
      <c r="A649" s="158"/>
      <c r="B649" s="159"/>
      <c r="C649" s="201" t="s">
        <v>1336</v>
      </c>
      <c r="D649" s="193"/>
      <c r="E649" s="194">
        <v>-3.7202000000000002</v>
      </c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305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 x14ac:dyDescent="0.2">
      <c r="A650" s="158"/>
      <c r="B650" s="159"/>
      <c r="C650" s="201" t="s">
        <v>1337</v>
      </c>
      <c r="D650" s="193"/>
      <c r="E650" s="194">
        <v>-2.2911999999999999</v>
      </c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305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 x14ac:dyDescent="0.2">
      <c r="A651" s="158"/>
      <c r="B651" s="159"/>
      <c r="C651" s="201" t="s">
        <v>1338</v>
      </c>
      <c r="D651" s="193"/>
      <c r="E651" s="194">
        <v>-1.2121999999999999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305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 x14ac:dyDescent="0.2">
      <c r="A652" s="158"/>
      <c r="B652" s="159"/>
      <c r="C652" s="201" t="s">
        <v>1339</v>
      </c>
      <c r="D652" s="193"/>
      <c r="E652" s="194">
        <v>-8.0256000000000007</v>
      </c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305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 x14ac:dyDescent="0.2">
      <c r="A653" s="158"/>
      <c r="B653" s="159"/>
      <c r="C653" s="201" t="s">
        <v>1340</v>
      </c>
      <c r="D653" s="193"/>
      <c r="E653" s="194">
        <v>-7.3567999999999998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305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 x14ac:dyDescent="0.2">
      <c r="A654" s="158"/>
      <c r="B654" s="159"/>
      <c r="C654" s="201" t="s">
        <v>1341</v>
      </c>
      <c r="D654" s="193"/>
      <c r="E654" s="194">
        <v>-6.6054000000000004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305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 x14ac:dyDescent="0.2">
      <c r="A655" s="158"/>
      <c r="B655" s="159"/>
      <c r="C655" s="201" t="s">
        <v>1342</v>
      </c>
      <c r="D655" s="193"/>
      <c r="E655" s="194">
        <v>-6.6054000000000004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305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 x14ac:dyDescent="0.2">
      <c r="A656" s="158"/>
      <c r="B656" s="159"/>
      <c r="C656" s="201" t="s">
        <v>1343</v>
      </c>
      <c r="D656" s="193"/>
      <c r="E656" s="194">
        <v>-2.1461999999999999</v>
      </c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305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 x14ac:dyDescent="0.2">
      <c r="A657" s="158"/>
      <c r="B657" s="159"/>
      <c r="C657" s="201" t="s">
        <v>1344</v>
      </c>
      <c r="D657" s="193"/>
      <c r="E657" s="194">
        <v>-8.4</v>
      </c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305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 x14ac:dyDescent="0.2">
      <c r="A658" s="171">
        <v>90</v>
      </c>
      <c r="B658" s="172" t="s">
        <v>403</v>
      </c>
      <c r="C658" s="188" t="s">
        <v>404</v>
      </c>
      <c r="D658" s="173" t="s">
        <v>327</v>
      </c>
      <c r="E658" s="174">
        <v>25.832999999999998</v>
      </c>
      <c r="F658" s="175"/>
      <c r="G658" s="176">
        <f>ROUND(E658*F658,2)</f>
        <v>0</v>
      </c>
      <c r="H658" s="175"/>
      <c r="I658" s="176">
        <f>ROUND(E658*H658,2)</f>
        <v>0</v>
      </c>
      <c r="J658" s="175"/>
      <c r="K658" s="176">
        <f>ROUND(E658*J658,2)</f>
        <v>0</v>
      </c>
      <c r="L658" s="176">
        <v>21</v>
      </c>
      <c r="M658" s="176">
        <f>G658*(1+L658/100)</f>
        <v>0</v>
      </c>
      <c r="N658" s="176">
        <v>3.6099999999999999E-3</v>
      </c>
      <c r="O658" s="176">
        <f>ROUND(E658*N658,2)</f>
        <v>0.09</v>
      </c>
      <c r="P658" s="176">
        <v>0</v>
      </c>
      <c r="Q658" s="176">
        <f>ROUND(E658*P658,2)</f>
        <v>0</v>
      </c>
      <c r="R658" s="176" t="s">
        <v>318</v>
      </c>
      <c r="S658" s="176" t="s">
        <v>239</v>
      </c>
      <c r="T658" s="177" t="s">
        <v>300</v>
      </c>
      <c r="U658" s="160">
        <v>0.48199999999999998</v>
      </c>
      <c r="V658" s="160">
        <f>ROUND(E658*U658,2)</f>
        <v>12.45</v>
      </c>
      <c r="W658" s="160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301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 x14ac:dyDescent="0.2">
      <c r="A659" s="158"/>
      <c r="B659" s="159"/>
      <c r="C659" s="202" t="s">
        <v>319</v>
      </c>
      <c r="D659" s="195"/>
      <c r="E659" s="196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305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 x14ac:dyDescent="0.2">
      <c r="A660" s="158"/>
      <c r="B660" s="159"/>
      <c r="C660" s="203" t="s">
        <v>1320</v>
      </c>
      <c r="D660" s="195"/>
      <c r="E660" s="196">
        <v>21.84</v>
      </c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305</v>
      </c>
      <c r="AH660" s="151">
        <v>2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 x14ac:dyDescent="0.2">
      <c r="A661" s="158"/>
      <c r="B661" s="159"/>
      <c r="C661" s="203" t="s">
        <v>1271</v>
      </c>
      <c r="D661" s="195"/>
      <c r="E661" s="196">
        <v>5.0599999999999996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305</v>
      </c>
      <c r="AH661" s="151">
        <v>2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 x14ac:dyDescent="0.2">
      <c r="A662" s="158"/>
      <c r="B662" s="159"/>
      <c r="C662" s="203" t="s">
        <v>1272</v>
      </c>
      <c r="D662" s="195"/>
      <c r="E662" s="196">
        <v>26.64</v>
      </c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305</v>
      </c>
      <c r="AH662" s="151">
        <v>2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 x14ac:dyDescent="0.2">
      <c r="A663" s="158"/>
      <c r="B663" s="159"/>
      <c r="C663" s="203" t="s">
        <v>1273</v>
      </c>
      <c r="D663" s="195"/>
      <c r="E663" s="196">
        <v>9.7200000000000006</v>
      </c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305</v>
      </c>
      <c r="AH663" s="151">
        <v>2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 x14ac:dyDescent="0.2">
      <c r="A664" s="158"/>
      <c r="B664" s="159"/>
      <c r="C664" s="203" t="s">
        <v>1274</v>
      </c>
      <c r="D664" s="195"/>
      <c r="E664" s="196">
        <v>10.119999999999999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305</v>
      </c>
      <c r="AH664" s="151">
        <v>2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 x14ac:dyDescent="0.2">
      <c r="A665" s="158"/>
      <c r="B665" s="159"/>
      <c r="C665" s="203" t="s">
        <v>1275</v>
      </c>
      <c r="D665" s="195"/>
      <c r="E665" s="196">
        <v>2.96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305</v>
      </c>
      <c r="AH665" s="151">
        <v>2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 x14ac:dyDescent="0.2">
      <c r="A666" s="158"/>
      <c r="B666" s="159"/>
      <c r="C666" s="203" t="s">
        <v>1276</v>
      </c>
      <c r="D666" s="195"/>
      <c r="E666" s="196">
        <v>13.04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305</v>
      </c>
      <c r="AH666" s="151">
        <v>2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 x14ac:dyDescent="0.2">
      <c r="A667" s="158"/>
      <c r="B667" s="159"/>
      <c r="C667" s="203" t="s">
        <v>1277</v>
      </c>
      <c r="D667" s="195"/>
      <c r="E667" s="196">
        <v>5.96</v>
      </c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305</v>
      </c>
      <c r="AH667" s="151">
        <v>2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1" x14ac:dyDescent="0.2">
      <c r="A668" s="158"/>
      <c r="B668" s="159"/>
      <c r="C668" s="203" t="s">
        <v>1278</v>
      </c>
      <c r="D668" s="195"/>
      <c r="E668" s="196">
        <v>4.8600000000000003</v>
      </c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305</v>
      </c>
      <c r="AH668" s="151">
        <v>2</v>
      </c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 x14ac:dyDescent="0.2">
      <c r="A669" s="158"/>
      <c r="B669" s="159"/>
      <c r="C669" s="203" t="s">
        <v>1279</v>
      </c>
      <c r="D669" s="195"/>
      <c r="E669" s="196">
        <v>4.76</v>
      </c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305</v>
      </c>
      <c r="AH669" s="151">
        <v>2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 x14ac:dyDescent="0.2">
      <c r="A670" s="158"/>
      <c r="B670" s="159"/>
      <c r="C670" s="203" t="s">
        <v>1280</v>
      </c>
      <c r="D670" s="195"/>
      <c r="E670" s="196">
        <v>16.38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305</v>
      </c>
      <c r="AH670" s="151">
        <v>2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 x14ac:dyDescent="0.2">
      <c r="A671" s="158"/>
      <c r="B671" s="159"/>
      <c r="C671" s="203" t="s">
        <v>1281</v>
      </c>
      <c r="D671" s="195"/>
      <c r="E671" s="196">
        <v>20.239999999999998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305</v>
      </c>
      <c r="AH671" s="151">
        <v>2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 x14ac:dyDescent="0.2">
      <c r="A672" s="158"/>
      <c r="B672" s="159"/>
      <c r="C672" s="203" t="s">
        <v>1282</v>
      </c>
      <c r="D672" s="195"/>
      <c r="E672" s="196">
        <v>8.24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305</v>
      </c>
      <c r="AH672" s="151">
        <v>2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 x14ac:dyDescent="0.2">
      <c r="A673" s="158"/>
      <c r="B673" s="159"/>
      <c r="C673" s="203" t="s">
        <v>1283</v>
      </c>
      <c r="D673" s="195"/>
      <c r="E673" s="196">
        <v>8.24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305</v>
      </c>
      <c r="AH673" s="151">
        <v>2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 x14ac:dyDescent="0.2">
      <c r="A674" s="158"/>
      <c r="B674" s="159"/>
      <c r="C674" s="203" t="s">
        <v>1284</v>
      </c>
      <c r="D674" s="195"/>
      <c r="E674" s="196">
        <v>5.36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305</v>
      </c>
      <c r="AH674" s="151">
        <v>2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 x14ac:dyDescent="0.2">
      <c r="A675" s="158"/>
      <c r="B675" s="159"/>
      <c r="C675" s="203" t="s">
        <v>1285</v>
      </c>
      <c r="D675" s="195"/>
      <c r="E675" s="196">
        <v>8.8000000000000007</v>
      </c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305</v>
      </c>
      <c r="AH675" s="151">
        <v>2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 x14ac:dyDescent="0.2">
      <c r="A676" s="158"/>
      <c r="B676" s="159"/>
      <c r="C676" s="204" t="s">
        <v>322</v>
      </c>
      <c r="D676" s="197"/>
      <c r="E676" s="198">
        <v>172.22</v>
      </c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305</v>
      </c>
      <c r="AH676" s="151">
        <v>3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 x14ac:dyDescent="0.2">
      <c r="A677" s="158"/>
      <c r="B677" s="159"/>
      <c r="C677" s="202" t="s">
        <v>323</v>
      </c>
      <c r="D677" s="195"/>
      <c r="E677" s="196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305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1" x14ac:dyDescent="0.2">
      <c r="A678" s="158"/>
      <c r="B678" s="159"/>
      <c r="C678" s="201" t="s">
        <v>1321</v>
      </c>
      <c r="D678" s="193"/>
      <c r="E678" s="194">
        <v>25.832999999999998</v>
      </c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305</v>
      </c>
      <c r="AH678" s="151">
        <v>0</v>
      </c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 x14ac:dyDescent="0.2">
      <c r="A679" s="158"/>
      <c r="B679" s="159"/>
      <c r="C679" s="202" t="s">
        <v>319</v>
      </c>
      <c r="D679" s="195"/>
      <c r="E679" s="196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305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 x14ac:dyDescent="0.2">
      <c r="A680" s="158"/>
      <c r="B680" s="159"/>
      <c r="C680" s="203" t="s">
        <v>1322</v>
      </c>
      <c r="D680" s="195"/>
      <c r="E680" s="196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305</v>
      </c>
      <c r="AH680" s="151">
        <v>2</v>
      </c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1" x14ac:dyDescent="0.2">
      <c r="A681" s="158"/>
      <c r="B681" s="159"/>
      <c r="C681" s="203" t="s">
        <v>1322</v>
      </c>
      <c r="D681" s="195"/>
      <c r="E681" s="196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305</v>
      </c>
      <c r="AH681" s="151">
        <v>2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 x14ac:dyDescent="0.2">
      <c r="A682" s="158"/>
      <c r="B682" s="159"/>
      <c r="C682" s="203" t="s">
        <v>1322</v>
      </c>
      <c r="D682" s="195"/>
      <c r="E682" s="196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305</v>
      </c>
      <c r="AH682" s="151">
        <v>2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 x14ac:dyDescent="0.2">
      <c r="A683" s="158"/>
      <c r="B683" s="159"/>
      <c r="C683" s="202" t="s">
        <v>323</v>
      </c>
      <c r="D683" s="195"/>
      <c r="E683" s="196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305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 x14ac:dyDescent="0.2">
      <c r="A684" s="171">
        <v>91</v>
      </c>
      <c r="B684" s="172" t="s">
        <v>405</v>
      </c>
      <c r="C684" s="188" t="s">
        <v>406</v>
      </c>
      <c r="D684" s="173" t="s">
        <v>327</v>
      </c>
      <c r="E684" s="174">
        <v>94.395600000000002</v>
      </c>
      <c r="F684" s="175"/>
      <c r="G684" s="176">
        <f>ROUND(E684*F684,2)</f>
        <v>0</v>
      </c>
      <c r="H684" s="175"/>
      <c r="I684" s="176">
        <f>ROUND(E684*H684,2)</f>
        <v>0</v>
      </c>
      <c r="J684" s="175"/>
      <c r="K684" s="176">
        <f>ROUND(E684*J684,2)</f>
        <v>0</v>
      </c>
      <c r="L684" s="176">
        <v>21</v>
      </c>
      <c r="M684" s="176">
        <f>G684*(1+L684/100)</f>
        <v>0</v>
      </c>
      <c r="N684" s="176">
        <v>4.0000000000000003E-5</v>
      </c>
      <c r="O684" s="176">
        <f>ROUND(E684*N684,2)</f>
        <v>0</v>
      </c>
      <c r="P684" s="176">
        <v>0</v>
      </c>
      <c r="Q684" s="176">
        <f>ROUND(E684*P684,2)</f>
        <v>0</v>
      </c>
      <c r="R684" s="176" t="s">
        <v>318</v>
      </c>
      <c r="S684" s="176" t="s">
        <v>239</v>
      </c>
      <c r="T684" s="177" t="s">
        <v>300</v>
      </c>
      <c r="U684" s="160">
        <v>7.8E-2</v>
      </c>
      <c r="V684" s="160">
        <f>ROUND(E684*U684,2)</f>
        <v>7.36</v>
      </c>
      <c r="W684" s="160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301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ht="22.5" outlineLevel="1" x14ac:dyDescent="0.2">
      <c r="A685" s="158"/>
      <c r="B685" s="159"/>
      <c r="C685" s="265" t="s">
        <v>407</v>
      </c>
      <c r="D685" s="266"/>
      <c r="E685" s="266"/>
      <c r="F685" s="266"/>
      <c r="G685" s="266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303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78" t="str">
        <f>C685</f>
        <v>s rámy a zárubněmi, zábradlí, předmětů oplechování apod., které se zřizují ještě před úpravami povrchu, před jejich znečištěním při úpravách povrchu nástřikem plastických (lepivých) maltovin</v>
      </c>
      <c r="BB685" s="151"/>
      <c r="BC685" s="151"/>
      <c r="BD685" s="151"/>
      <c r="BE685" s="151"/>
      <c r="BF685" s="151"/>
      <c r="BG685" s="151"/>
      <c r="BH685" s="151"/>
    </row>
    <row r="686" spans="1:60" outlineLevel="1" x14ac:dyDescent="0.2">
      <c r="A686" s="158"/>
      <c r="B686" s="159"/>
      <c r="C686" s="201" t="s">
        <v>1226</v>
      </c>
      <c r="D686" s="193"/>
      <c r="E686" s="194">
        <v>10.700799999999999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305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1" x14ac:dyDescent="0.2">
      <c r="A687" s="158"/>
      <c r="B687" s="159"/>
      <c r="C687" s="201" t="s">
        <v>1227</v>
      </c>
      <c r="D687" s="193"/>
      <c r="E687" s="194">
        <v>1.8391999999999999</v>
      </c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305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1" x14ac:dyDescent="0.2">
      <c r="A688" s="158"/>
      <c r="B688" s="159"/>
      <c r="C688" s="201" t="s">
        <v>1228</v>
      </c>
      <c r="D688" s="193"/>
      <c r="E688" s="194">
        <v>20.732800000000001</v>
      </c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305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 x14ac:dyDescent="0.2">
      <c r="A689" s="158"/>
      <c r="B689" s="159"/>
      <c r="C689" s="201" t="s">
        <v>1229</v>
      </c>
      <c r="D689" s="193"/>
      <c r="E689" s="194">
        <v>4.5823999999999998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305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 x14ac:dyDescent="0.2">
      <c r="A690" s="158"/>
      <c r="B690" s="159"/>
      <c r="C690" s="201" t="s">
        <v>1230</v>
      </c>
      <c r="D690" s="193"/>
      <c r="E690" s="194">
        <v>5.2984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305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">
      <c r="A691" s="158"/>
      <c r="B691" s="159"/>
      <c r="C691" s="201" t="s">
        <v>1231</v>
      </c>
      <c r="D691" s="193"/>
      <c r="E691" s="194">
        <v>0.69020000000000004</v>
      </c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305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 x14ac:dyDescent="0.2">
      <c r="A692" s="158"/>
      <c r="B692" s="159"/>
      <c r="C692" s="201" t="s">
        <v>1232</v>
      </c>
      <c r="D692" s="193"/>
      <c r="E692" s="194">
        <v>4.1887999999999996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305</v>
      </c>
      <c r="AH692" s="151">
        <v>0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 x14ac:dyDescent="0.2">
      <c r="A693" s="158"/>
      <c r="B693" s="159"/>
      <c r="C693" s="201" t="s">
        <v>1233</v>
      </c>
      <c r="D693" s="193"/>
      <c r="E693" s="194">
        <v>3.7202000000000002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305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 x14ac:dyDescent="0.2">
      <c r="A694" s="158"/>
      <c r="B694" s="159"/>
      <c r="C694" s="201" t="s">
        <v>1234</v>
      </c>
      <c r="D694" s="193"/>
      <c r="E694" s="194">
        <v>2.2911999999999999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305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 x14ac:dyDescent="0.2">
      <c r="A695" s="158"/>
      <c r="B695" s="159"/>
      <c r="C695" s="201" t="s">
        <v>1235</v>
      </c>
      <c r="D695" s="193"/>
      <c r="E695" s="194">
        <v>1.2121999999999999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305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 x14ac:dyDescent="0.2">
      <c r="A696" s="158"/>
      <c r="B696" s="159"/>
      <c r="C696" s="201" t="s">
        <v>1236</v>
      </c>
      <c r="D696" s="193"/>
      <c r="E696" s="194">
        <v>8.0256000000000007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305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 x14ac:dyDescent="0.2">
      <c r="A697" s="158"/>
      <c r="B697" s="159"/>
      <c r="C697" s="201" t="s">
        <v>1237</v>
      </c>
      <c r="D697" s="193"/>
      <c r="E697" s="194">
        <v>7.3567999999999998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305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 x14ac:dyDescent="0.2">
      <c r="A698" s="158"/>
      <c r="B698" s="159"/>
      <c r="C698" s="201" t="s">
        <v>1238</v>
      </c>
      <c r="D698" s="193"/>
      <c r="E698" s="194">
        <v>6.6054000000000004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305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 x14ac:dyDescent="0.2">
      <c r="A699" s="158"/>
      <c r="B699" s="159"/>
      <c r="C699" s="201" t="s">
        <v>1239</v>
      </c>
      <c r="D699" s="193"/>
      <c r="E699" s="194">
        <v>6.6054000000000004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305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 x14ac:dyDescent="0.2">
      <c r="A700" s="158"/>
      <c r="B700" s="159"/>
      <c r="C700" s="201" t="s">
        <v>1240</v>
      </c>
      <c r="D700" s="193"/>
      <c r="E700" s="194">
        <v>2.1461999999999999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305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 x14ac:dyDescent="0.2">
      <c r="A701" s="158"/>
      <c r="B701" s="159"/>
      <c r="C701" s="201" t="s">
        <v>1241</v>
      </c>
      <c r="D701" s="193"/>
      <c r="E701" s="194">
        <v>8.4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305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 x14ac:dyDescent="0.2">
      <c r="A702" s="179">
        <v>92</v>
      </c>
      <c r="B702" s="180" t="s">
        <v>1345</v>
      </c>
      <c r="C702" s="189" t="s">
        <v>1346</v>
      </c>
      <c r="D702" s="181" t="s">
        <v>285</v>
      </c>
      <c r="E702" s="182">
        <v>1</v>
      </c>
      <c r="F702" s="183"/>
      <c r="G702" s="184">
        <f>ROUND(E702*F702,2)</f>
        <v>0</v>
      </c>
      <c r="H702" s="183"/>
      <c r="I702" s="184">
        <f>ROUND(E702*H702,2)</f>
        <v>0</v>
      </c>
      <c r="J702" s="183"/>
      <c r="K702" s="184">
        <f>ROUND(E702*J702,2)</f>
        <v>0</v>
      </c>
      <c r="L702" s="184">
        <v>21</v>
      </c>
      <c r="M702" s="184">
        <f>G702*(1+L702/100)</f>
        <v>0</v>
      </c>
      <c r="N702" s="184">
        <v>0</v>
      </c>
      <c r="O702" s="184">
        <f>ROUND(E702*N702,2)</f>
        <v>0</v>
      </c>
      <c r="P702" s="184">
        <v>0</v>
      </c>
      <c r="Q702" s="184">
        <f>ROUND(E702*P702,2)</f>
        <v>0</v>
      </c>
      <c r="R702" s="184"/>
      <c r="S702" s="184" t="s">
        <v>253</v>
      </c>
      <c r="T702" s="185" t="s">
        <v>239</v>
      </c>
      <c r="U702" s="160">
        <v>0</v>
      </c>
      <c r="V702" s="160">
        <f>ROUND(E702*U702,2)</f>
        <v>0</v>
      </c>
      <c r="W702" s="160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415</v>
      </c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ht="22.5" outlineLevel="1" x14ac:dyDescent="0.2">
      <c r="A703" s="171">
        <v>93</v>
      </c>
      <c r="B703" s="172" t="s">
        <v>1347</v>
      </c>
      <c r="C703" s="188" t="s">
        <v>1348</v>
      </c>
      <c r="D703" s="173" t="s">
        <v>327</v>
      </c>
      <c r="E703" s="174">
        <v>52.914400000000001</v>
      </c>
      <c r="F703" s="175"/>
      <c r="G703" s="176">
        <f>ROUND(E703*F703,2)</f>
        <v>0</v>
      </c>
      <c r="H703" s="175"/>
      <c r="I703" s="176">
        <f>ROUND(E703*H703,2)</f>
        <v>0</v>
      </c>
      <c r="J703" s="175"/>
      <c r="K703" s="176">
        <f>ROUND(E703*J703,2)</f>
        <v>0</v>
      </c>
      <c r="L703" s="176">
        <v>21</v>
      </c>
      <c r="M703" s="176">
        <f>G703*(1+L703/100)</f>
        <v>0</v>
      </c>
      <c r="N703" s="176">
        <v>1.1809999999999999E-2</v>
      </c>
      <c r="O703" s="176">
        <f>ROUND(E703*N703,2)</f>
        <v>0.62</v>
      </c>
      <c r="P703" s="176">
        <v>0</v>
      </c>
      <c r="Q703" s="176">
        <f>ROUND(E703*P703,2)</f>
        <v>0</v>
      </c>
      <c r="R703" s="176" t="s">
        <v>318</v>
      </c>
      <c r="S703" s="176" t="s">
        <v>239</v>
      </c>
      <c r="T703" s="177" t="s">
        <v>300</v>
      </c>
      <c r="U703" s="160">
        <v>1.1659999999999999</v>
      </c>
      <c r="V703" s="160">
        <f>ROUND(E703*U703,2)</f>
        <v>61.7</v>
      </c>
      <c r="W703" s="160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301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ht="22.5" outlineLevel="1" x14ac:dyDescent="0.2">
      <c r="A704" s="158"/>
      <c r="B704" s="159"/>
      <c r="C704" s="265" t="s">
        <v>1349</v>
      </c>
      <c r="D704" s="266"/>
      <c r="E704" s="266"/>
      <c r="F704" s="266"/>
      <c r="G704" s="266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303</v>
      </c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78" t="str">
        <f>C704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704" s="151"/>
      <c r="BC704" s="151"/>
      <c r="BD704" s="151"/>
      <c r="BE704" s="151"/>
      <c r="BF704" s="151"/>
      <c r="BG704" s="151"/>
      <c r="BH704" s="151"/>
    </row>
    <row r="705" spans="1:60" outlineLevel="1" x14ac:dyDescent="0.2">
      <c r="A705" s="158"/>
      <c r="B705" s="159"/>
      <c r="C705" s="267" t="s">
        <v>1350</v>
      </c>
      <c r="D705" s="268"/>
      <c r="E705" s="268"/>
      <c r="F705" s="268"/>
      <c r="G705" s="268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303</v>
      </c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 x14ac:dyDescent="0.2">
      <c r="A706" s="158"/>
      <c r="B706" s="159"/>
      <c r="C706" s="256" t="s">
        <v>1351</v>
      </c>
      <c r="D706" s="257"/>
      <c r="E706" s="257"/>
      <c r="F706" s="257"/>
      <c r="G706" s="257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243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 x14ac:dyDescent="0.2">
      <c r="A707" s="158"/>
      <c r="B707" s="159"/>
      <c r="C707" s="201" t="s">
        <v>1352</v>
      </c>
      <c r="D707" s="193"/>
      <c r="E707" s="194">
        <v>21.155999999999999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305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 x14ac:dyDescent="0.2">
      <c r="A708" s="158"/>
      <c r="B708" s="159"/>
      <c r="C708" s="201" t="s">
        <v>1353</v>
      </c>
      <c r="D708" s="193"/>
      <c r="E708" s="194">
        <v>31.998449999999998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305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 x14ac:dyDescent="0.2">
      <c r="A709" s="158"/>
      <c r="B709" s="159"/>
      <c r="C709" s="201" t="s">
        <v>1354</v>
      </c>
      <c r="D709" s="193"/>
      <c r="E709" s="194">
        <v>-0.24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305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ht="22.5" outlineLevel="1" x14ac:dyDescent="0.2">
      <c r="A710" s="171">
        <v>94</v>
      </c>
      <c r="B710" s="172" t="s">
        <v>1355</v>
      </c>
      <c r="C710" s="188" t="s">
        <v>1356</v>
      </c>
      <c r="D710" s="173" t="s">
        <v>327</v>
      </c>
      <c r="E710" s="174">
        <v>402.5394</v>
      </c>
      <c r="F710" s="175"/>
      <c r="G710" s="176">
        <f>ROUND(E710*F710,2)</f>
        <v>0</v>
      </c>
      <c r="H710" s="175"/>
      <c r="I710" s="176">
        <f>ROUND(E710*H710,2)</f>
        <v>0</v>
      </c>
      <c r="J710" s="175"/>
      <c r="K710" s="176">
        <f>ROUND(E710*J710,2)</f>
        <v>0</v>
      </c>
      <c r="L710" s="176">
        <v>21</v>
      </c>
      <c r="M710" s="176">
        <f>G710*(1+L710/100)</f>
        <v>0</v>
      </c>
      <c r="N710" s="176">
        <v>1.406E-2</v>
      </c>
      <c r="O710" s="176">
        <f>ROUND(E710*N710,2)</f>
        <v>5.66</v>
      </c>
      <c r="P710" s="176">
        <v>0</v>
      </c>
      <c r="Q710" s="176">
        <f>ROUND(E710*P710,2)</f>
        <v>0</v>
      </c>
      <c r="R710" s="176" t="s">
        <v>318</v>
      </c>
      <c r="S710" s="176" t="s">
        <v>239</v>
      </c>
      <c r="T710" s="177" t="s">
        <v>300</v>
      </c>
      <c r="U710" s="160">
        <v>1.2558</v>
      </c>
      <c r="V710" s="160">
        <f>ROUND(E710*U710,2)</f>
        <v>505.51</v>
      </c>
      <c r="W710" s="160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301</v>
      </c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ht="22.5" outlineLevel="1" x14ac:dyDescent="0.2">
      <c r="A711" s="158"/>
      <c r="B711" s="159"/>
      <c r="C711" s="265" t="s">
        <v>1349</v>
      </c>
      <c r="D711" s="266"/>
      <c r="E711" s="266"/>
      <c r="F711" s="266"/>
      <c r="G711" s="266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303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78" t="str">
        <f>C711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711" s="151"/>
      <c r="BC711" s="151"/>
      <c r="BD711" s="151"/>
      <c r="BE711" s="151"/>
      <c r="BF711" s="151"/>
      <c r="BG711" s="151"/>
      <c r="BH711" s="151"/>
    </row>
    <row r="712" spans="1:60" outlineLevel="1" x14ac:dyDescent="0.2">
      <c r="A712" s="158"/>
      <c r="B712" s="159"/>
      <c r="C712" s="267" t="s">
        <v>1357</v>
      </c>
      <c r="D712" s="268"/>
      <c r="E712" s="268"/>
      <c r="F712" s="268"/>
      <c r="G712" s="268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303</v>
      </c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 x14ac:dyDescent="0.2">
      <c r="A713" s="158"/>
      <c r="B713" s="159"/>
      <c r="C713" s="201" t="s">
        <v>1325</v>
      </c>
      <c r="D713" s="193"/>
      <c r="E713" s="194">
        <v>178.09219999999999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305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 x14ac:dyDescent="0.2">
      <c r="A714" s="158"/>
      <c r="B714" s="159"/>
      <c r="C714" s="201" t="s">
        <v>1326</v>
      </c>
      <c r="D714" s="193"/>
      <c r="E714" s="194">
        <v>150.2072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305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 x14ac:dyDescent="0.2">
      <c r="A715" s="158"/>
      <c r="B715" s="159"/>
      <c r="C715" s="201" t="s">
        <v>1327</v>
      </c>
      <c r="D715" s="193"/>
      <c r="E715" s="194">
        <v>139.46100000000001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305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 x14ac:dyDescent="0.2">
      <c r="A716" s="158"/>
      <c r="B716" s="159"/>
      <c r="C716" s="201" t="s">
        <v>1328</v>
      </c>
      <c r="D716" s="193"/>
      <c r="E716" s="194">
        <v>29.174600000000002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305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 x14ac:dyDescent="0.2">
      <c r="A717" s="158"/>
      <c r="B717" s="159"/>
      <c r="C717" s="201" t="s">
        <v>1329</v>
      </c>
      <c r="D717" s="193"/>
      <c r="E717" s="194">
        <v>-10.700799999999999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305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 x14ac:dyDescent="0.2">
      <c r="A718" s="158"/>
      <c r="B718" s="159"/>
      <c r="C718" s="201" t="s">
        <v>1330</v>
      </c>
      <c r="D718" s="193"/>
      <c r="E718" s="194">
        <v>-1.8391999999999999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305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 x14ac:dyDescent="0.2">
      <c r="A719" s="158"/>
      <c r="B719" s="159"/>
      <c r="C719" s="201" t="s">
        <v>1331</v>
      </c>
      <c r="D719" s="193"/>
      <c r="E719" s="194">
        <v>-20.732800000000001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305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58"/>
      <c r="B720" s="159"/>
      <c r="C720" s="201" t="s">
        <v>1332</v>
      </c>
      <c r="D720" s="193"/>
      <c r="E720" s="194">
        <v>-4.5823999999999998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305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 x14ac:dyDescent="0.2">
      <c r="A721" s="158"/>
      <c r="B721" s="159"/>
      <c r="C721" s="201" t="s">
        <v>1333</v>
      </c>
      <c r="D721" s="193"/>
      <c r="E721" s="194">
        <v>-5.2984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305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 x14ac:dyDescent="0.2">
      <c r="A722" s="158"/>
      <c r="B722" s="159"/>
      <c r="C722" s="201" t="s">
        <v>1334</v>
      </c>
      <c r="D722" s="193"/>
      <c r="E722" s="194">
        <v>-0.69020000000000004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305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 x14ac:dyDescent="0.2">
      <c r="A723" s="158"/>
      <c r="B723" s="159"/>
      <c r="C723" s="201" t="s">
        <v>1335</v>
      </c>
      <c r="D723" s="193"/>
      <c r="E723" s="194">
        <v>-4.1887999999999996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305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 x14ac:dyDescent="0.2">
      <c r="A724" s="158"/>
      <c r="B724" s="159"/>
      <c r="C724" s="201" t="s">
        <v>1336</v>
      </c>
      <c r="D724" s="193"/>
      <c r="E724" s="194">
        <v>-3.7202000000000002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305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 x14ac:dyDescent="0.2">
      <c r="A725" s="158"/>
      <c r="B725" s="159"/>
      <c r="C725" s="201" t="s">
        <v>1337</v>
      </c>
      <c r="D725" s="193"/>
      <c r="E725" s="194">
        <v>-2.2911999999999999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305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 x14ac:dyDescent="0.2">
      <c r="A726" s="158"/>
      <c r="B726" s="159"/>
      <c r="C726" s="201" t="s">
        <v>1338</v>
      </c>
      <c r="D726" s="193"/>
      <c r="E726" s="194">
        <v>-1.2121999999999999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305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 x14ac:dyDescent="0.2">
      <c r="A727" s="158"/>
      <c r="B727" s="159"/>
      <c r="C727" s="201" t="s">
        <v>1339</v>
      </c>
      <c r="D727" s="193"/>
      <c r="E727" s="194">
        <v>-8.0256000000000007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305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 x14ac:dyDescent="0.2">
      <c r="A728" s="158"/>
      <c r="B728" s="159"/>
      <c r="C728" s="201" t="s">
        <v>1340</v>
      </c>
      <c r="D728" s="193"/>
      <c r="E728" s="194">
        <v>-7.3567999999999998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305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 x14ac:dyDescent="0.2">
      <c r="A729" s="158"/>
      <c r="B729" s="159"/>
      <c r="C729" s="201" t="s">
        <v>1341</v>
      </c>
      <c r="D729" s="193"/>
      <c r="E729" s="194">
        <v>-6.6054000000000004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305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 x14ac:dyDescent="0.2">
      <c r="A730" s="158"/>
      <c r="B730" s="159"/>
      <c r="C730" s="201" t="s">
        <v>1342</v>
      </c>
      <c r="D730" s="193"/>
      <c r="E730" s="194">
        <v>-6.6054000000000004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305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 x14ac:dyDescent="0.2">
      <c r="A731" s="158"/>
      <c r="B731" s="159"/>
      <c r="C731" s="201" t="s">
        <v>1343</v>
      </c>
      <c r="D731" s="193"/>
      <c r="E731" s="194">
        <v>-2.1461999999999999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305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 x14ac:dyDescent="0.2">
      <c r="A732" s="158"/>
      <c r="B732" s="159"/>
      <c r="C732" s="201" t="s">
        <v>1344</v>
      </c>
      <c r="D732" s="193"/>
      <c r="E732" s="194">
        <v>-8.4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305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 x14ac:dyDescent="0.2">
      <c r="A733" s="171">
        <v>95</v>
      </c>
      <c r="B733" s="172" t="s">
        <v>1358</v>
      </c>
      <c r="C733" s="188" t="s">
        <v>1359</v>
      </c>
      <c r="D733" s="173" t="s">
        <v>327</v>
      </c>
      <c r="E733" s="174">
        <v>5.1155999999999997</v>
      </c>
      <c r="F733" s="175"/>
      <c r="G733" s="176">
        <f>ROUND(E733*F733,2)</f>
        <v>0</v>
      </c>
      <c r="H733" s="175"/>
      <c r="I733" s="176">
        <f>ROUND(E733*H733,2)</f>
        <v>0</v>
      </c>
      <c r="J733" s="175"/>
      <c r="K733" s="176">
        <f>ROUND(E733*J733,2)</f>
        <v>0</v>
      </c>
      <c r="L733" s="176">
        <v>21</v>
      </c>
      <c r="M733" s="176">
        <f>G733*(1+L733/100)</f>
        <v>0</v>
      </c>
      <c r="N733" s="176">
        <v>9.6500000000000006E-3</v>
      </c>
      <c r="O733" s="176">
        <f>ROUND(E733*N733,2)</f>
        <v>0.05</v>
      </c>
      <c r="P733" s="176">
        <v>0</v>
      </c>
      <c r="Q733" s="176">
        <f>ROUND(E733*P733,2)</f>
        <v>0</v>
      </c>
      <c r="R733" s="176" t="s">
        <v>318</v>
      </c>
      <c r="S733" s="176" t="s">
        <v>239</v>
      </c>
      <c r="T733" s="177" t="s">
        <v>300</v>
      </c>
      <c r="U733" s="160">
        <v>1.202</v>
      </c>
      <c r="V733" s="160">
        <f>ROUND(E733*U733,2)</f>
        <v>6.15</v>
      </c>
      <c r="W733" s="160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443</v>
      </c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ht="22.5" outlineLevel="1" x14ac:dyDescent="0.2">
      <c r="A734" s="158"/>
      <c r="B734" s="159"/>
      <c r="C734" s="265" t="s">
        <v>1360</v>
      </c>
      <c r="D734" s="266"/>
      <c r="E734" s="266"/>
      <c r="F734" s="266"/>
      <c r="G734" s="266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303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78" t="str">
        <f>C734</f>
        <v>nanesení lepicího tmelu na izolační desky, nalepení desek, natažení stěrky, vtlačení výztužné tkaniny (1,15 m2/m2) a přehlazení stěrky. Položka obsahuje  5,0 m parapetních lišt na m2.</v>
      </c>
      <c r="BB734" s="151"/>
      <c r="BC734" s="151"/>
      <c r="BD734" s="151"/>
      <c r="BE734" s="151"/>
      <c r="BF734" s="151"/>
      <c r="BG734" s="151"/>
      <c r="BH734" s="151"/>
    </row>
    <row r="735" spans="1:60" outlineLevel="1" x14ac:dyDescent="0.2">
      <c r="A735" s="158"/>
      <c r="B735" s="159"/>
      <c r="C735" s="202" t="s">
        <v>319</v>
      </c>
      <c r="D735" s="195"/>
      <c r="E735" s="196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305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 x14ac:dyDescent="0.2">
      <c r="A736" s="158"/>
      <c r="B736" s="159"/>
      <c r="C736" s="203" t="s">
        <v>1305</v>
      </c>
      <c r="D736" s="195"/>
      <c r="E736" s="196">
        <v>5.12</v>
      </c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305</v>
      </c>
      <c r="AH736" s="151">
        <v>2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 x14ac:dyDescent="0.2">
      <c r="A737" s="158"/>
      <c r="B737" s="159"/>
      <c r="C737" s="203" t="s">
        <v>1306</v>
      </c>
      <c r="D737" s="195"/>
      <c r="E737" s="196">
        <v>0.88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305</v>
      </c>
      <c r="AH737" s="151">
        <v>2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 x14ac:dyDescent="0.2">
      <c r="A738" s="158"/>
      <c r="B738" s="159"/>
      <c r="C738" s="203" t="s">
        <v>1307</v>
      </c>
      <c r="D738" s="195"/>
      <c r="E738" s="196">
        <v>9.92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305</v>
      </c>
      <c r="AH738" s="151">
        <v>2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 x14ac:dyDescent="0.2">
      <c r="A739" s="158"/>
      <c r="B739" s="159"/>
      <c r="C739" s="203" t="s">
        <v>1308</v>
      </c>
      <c r="D739" s="195"/>
      <c r="E739" s="196">
        <v>2.56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305</v>
      </c>
      <c r="AH739" s="151">
        <v>2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 x14ac:dyDescent="0.2">
      <c r="A740" s="158"/>
      <c r="B740" s="159"/>
      <c r="C740" s="203" t="s">
        <v>1309</v>
      </c>
      <c r="D740" s="195"/>
      <c r="E740" s="196">
        <v>2.96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305</v>
      </c>
      <c r="AH740" s="151">
        <v>2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 x14ac:dyDescent="0.2">
      <c r="A741" s="158"/>
      <c r="B741" s="159"/>
      <c r="C741" s="203" t="s">
        <v>1310</v>
      </c>
      <c r="D741" s="195"/>
      <c r="E741" s="196">
        <v>0.57999999999999996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305</v>
      </c>
      <c r="AH741" s="151">
        <v>2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 x14ac:dyDescent="0.2">
      <c r="A742" s="158"/>
      <c r="B742" s="159"/>
      <c r="C742" s="203" t="s">
        <v>1311</v>
      </c>
      <c r="D742" s="195"/>
      <c r="E742" s="196">
        <v>3.52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305</v>
      </c>
      <c r="AH742" s="151">
        <v>2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 x14ac:dyDescent="0.2">
      <c r="A743" s="158"/>
      <c r="B743" s="159"/>
      <c r="C743" s="203" t="s">
        <v>1312</v>
      </c>
      <c r="D743" s="195"/>
      <c r="E743" s="196">
        <v>1.78</v>
      </c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305</v>
      </c>
      <c r="AH743" s="151">
        <v>2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 x14ac:dyDescent="0.2">
      <c r="A744" s="158"/>
      <c r="B744" s="159"/>
      <c r="C744" s="203" t="s">
        <v>1313</v>
      </c>
      <c r="D744" s="195"/>
      <c r="E744" s="196">
        <v>1.28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305</v>
      </c>
      <c r="AH744" s="151">
        <v>2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">
      <c r="A745" s="158"/>
      <c r="B745" s="159"/>
      <c r="C745" s="203" t="s">
        <v>1314</v>
      </c>
      <c r="D745" s="195"/>
      <c r="E745" s="196">
        <v>0.57999999999999996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305</v>
      </c>
      <c r="AH745" s="151">
        <v>2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 x14ac:dyDescent="0.2">
      <c r="A746" s="158"/>
      <c r="B746" s="159"/>
      <c r="C746" s="203" t="s">
        <v>1315</v>
      </c>
      <c r="D746" s="195"/>
      <c r="E746" s="196">
        <v>3.84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305</v>
      </c>
      <c r="AH746" s="151">
        <v>2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 x14ac:dyDescent="0.2">
      <c r="A747" s="158"/>
      <c r="B747" s="159"/>
      <c r="C747" s="203" t="s">
        <v>1316</v>
      </c>
      <c r="D747" s="195"/>
      <c r="E747" s="196">
        <v>3.52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305</v>
      </c>
      <c r="AH747" s="151">
        <v>2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 x14ac:dyDescent="0.2">
      <c r="A748" s="158"/>
      <c r="B748" s="159"/>
      <c r="C748" s="204" t="s">
        <v>322</v>
      </c>
      <c r="D748" s="197"/>
      <c r="E748" s="198">
        <v>36.54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305</v>
      </c>
      <c r="AH748" s="151">
        <v>3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 x14ac:dyDescent="0.2">
      <c r="A749" s="158"/>
      <c r="B749" s="159"/>
      <c r="C749" s="202" t="s">
        <v>323</v>
      </c>
      <c r="D749" s="195"/>
      <c r="E749" s="196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305</v>
      </c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 x14ac:dyDescent="0.2">
      <c r="A750" s="158"/>
      <c r="B750" s="159"/>
      <c r="C750" s="201" t="s">
        <v>1361</v>
      </c>
      <c r="D750" s="193"/>
      <c r="E750" s="194">
        <v>5.1155999999999997</v>
      </c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305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71">
        <v>96</v>
      </c>
      <c r="B751" s="172" t="s">
        <v>1362</v>
      </c>
      <c r="C751" s="188" t="s">
        <v>1363</v>
      </c>
      <c r="D751" s="173" t="s">
        <v>327</v>
      </c>
      <c r="E751" s="174">
        <v>402.5394</v>
      </c>
      <c r="F751" s="175"/>
      <c r="G751" s="176">
        <f>ROUND(E751*F751,2)</f>
        <v>0</v>
      </c>
      <c r="H751" s="175"/>
      <c r="I751" s="176">
        <f>ROUND(E751*H751,2)</f>
        <v>0</v>
      </c>
      <c r="J751" s="175"/>
      <c r="K751" s="176">
        <f>ROUND(E751*J751,2)</f>
        <v>0</v>
      </c>
      <c r="L751" s="176">
        <v>21</v>
      </c>
      <c r="M751" s="176">
        <f>G751*(1+L751/100)</f>
        <v>0</v>
      </c>
      <c r="N751" s="176">
        <v>0</v>
      </c>
      <c r="O751" s="176">
        <f>ROUND(E751*N751,2)</f>
        <v>0</v>
      </c>
      <c r="P751" s="176">
        <v>0</v>
      </c>
      <c r="Q751" s="176">
        <f>ROUND(E751*P751,2)</f>
        <v>0</v>
      </c>
      <c r="R751" s="176" t="s">
        <v>318</v>
      </c>
      <c r="S751" s="176" t="s">
        <v>239</v>
      </c>
      <c r="T751" s="177" t="s">
        <v>300</v>
      </c>
      <c r="U751" s="160">
        <v>6.0000000000000001E-3</v>
      </c>
      <c r="V751" s="160">
        <f>ROUND(E751*U751,2)</f>
        <v>2.42</v>
      </c>
      <c r="W751" s="160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301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 x14ac:dyDescent="0.2">
      <c r="A752" s="158"/>
      <c r="B752" s="159"/>
      <c r="C752" s="201" t="s">
        <v>1325</v>
      </c>
      <c r="D752" s="193"/>
      <c r="E752" s="194">
        <v>178.09219999999999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305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 x14ac:dyDescent="0.2">
      <c r="A753" s="158"/>
      <c r="B753" s="159"/>
      <c r="C753" s="201" t="s">
        <v>1326</v>
      </c>
      <c r="D753" s="193"/>
      <c r="E753" s="194">
        <v>150.2072</v>
      </c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305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 x14ac:dyDescent="0.2">
      <c r="A754" s="158"/>
      <c r="B754" s="159"/>
      <c r="C754" s="201" t="s">
        <v>1327</v>
      </c>
      <c r="D754" s="193"/>
      <c r="E754" s="194">
        <v>139.46100000000001</v>
      </c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305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 x14ac:dyDescent="0.2">
      <c r="A755" s="158"/>
      <c r="B755" s="159"/>
      <c r="C755" s="201" t="s">
        <v>1328</v>
      </c>
      <c r="D755" s="193"/>
      <c r="E755" s="194">
        <v>29.174600000000002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305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 x14ac:dyDescent="0.2">
      <c r="A756" s="158"/>
      <c r="B756" s="159"/>
      <c r="C756" s="201" t="s">
        <v>1329</v>
      </c>
      <c r="D756" s="193"/>
      <c r="E756" s="194">
        <v>-10.700799999999999</v>
      </c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305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 x14ac:dyDescent="0.2">
      <c r="A757" s="158"/>
      <c r="B757" s="159"/>
      <c r="C757" s="201" t="s">
        <v>1330</v>
      </c>
      <c r="D757" s="193"/>
      <c r="E757" s="194">
        <v>-1.8391999999999999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305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 x14ac:dyDescent="0.2">
      <c r="A758" s="158"/>
      <c r="B758" s="159"/>
      <c r="C758" s="201" t="s">
        <v>1331</v>
      </c>
      <c r="D758" s="193"/>
      <c r="E758" s="194">
        <v>-20.732800000000001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305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 x14ac:dyDescent="0.2">
      <c r="A759" s="158"/>
      <c r="B759" s="159"/>
      <c r="C759" s="201" t="s">
        <v>1332</v>
      </c>
      <c r="D759" s="193"/>
      <c r="E759" s="194">
        <v>-4.5823999999999998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305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58"/>
      <c r="B760" s="159"/>
      <c r="C760" s="201" t="s">
        <v>1333</v>
      </c>
      <c r="D760" s="193"/>
      <c r="E760" s="194">
        <v>-5.2984</v>
      </c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305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 x14ac:dyDescent="0.2">
      <c r="A761" s="158"/>
      <c r="B761" s="159"/>
      <c r="C761" s="201" t="s">
        <v>1334</v>
      </c>
      <c r="D761" s="193"/>
      <c r="E761" s="194">
        <v>-0.69020000000000004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305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 x14ac:dyDescent="0.2">
      <c r="A762" s="158"/>
      <c r="B762" s="159"/>
      <c r="C762" s="201" t="s">
        <v>1335</v>
      </c>
      <c r="D762" s="193"/>
      <c r="E762" s="194">
        <v>-4.1887999999999996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305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 x14ac:dyDescent="0.2">
      <c r="A763" s="158"/>
      <c r="B763" s="159"/>
      <c r="C763" s="201" t="s">
        <v>1336</v>
      </c>
      <c r="D763" s="193"/>
      <c r="E763" s="194">
        <v>-3.7202000000000002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305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 x14ac:dyDescent="0.2">
      <c r="A764" s="158"/>
      <c r="B764" s="159"/>
      <c r="C764" s="201" t="s">
        <v>1337</v>
      </c>
      <c r="D764" s="193"/>
      <c r="E764" s="194">
        <v>-2.2911999999999999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305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 x14ac:dyDescent="0.2">
      <c r="A765" s="158"/>
      <c r="B765" s="159"/>
      <c r="C765" s="201" t="s">
        <v>1338</v>
      </c>
      <c r="D765" s="193"/>
      <c r="E765" s="194">
        <v>-1.2121999999999999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305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 x14ac:dyDescent="0.2">
      <c r="A766" s="158"/>
      <c r="B766" s="159"/>
      <c r="C766" s="201" t="s">
        <v>1339</v>
      </c>
      <c r="D766" s="193"/>
      <c r="E766" s="194">
        <v>-8.0256000000000007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305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 x14ac:dyDescent="0.2">
      <c r="A767" s="158"/>
      <c r="B767" s="159"/>
      <c r="C767" s="201" t="s">
        <v>1340</v>
      </c>
      <c r="D767" s="193"/>
      <c r="E767" s="194">
        <v>-7.3567999999999998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305</v>
      </c>
      <c r="AH767" s="151">
        <v>0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 x14ac:dyDescent="0.2">
      <c r="A768" s="158"/>
      <c r="B768" s="159"/>
      <c r="C768" s="201" t="s">
        <v>1341</v>
      </c>
      <c r="D768" s="193"/>
      <c r="E768" s="194">
        <v>-6.6054000000000004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305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 x14ac:dyDescent="0.2">
      <c r="A769" s="158"/>
      <c r="B769" s="159"/>
      <c r="C769" s="201" t="s">
        <v>1342</v>
      </c>
      <c r="D769" s="193"/>
      <c r="E769" s="194">
        <v>-6.6054000000000004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305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 x14ac:dyDescent="0.2">
      <c r="A770" s="158"/>
      <c r="B770" s="159"/>
      <c r="C770" s="201" t="s">
        <v>1343</v>
      </c>
      <c r="D770" s="193"/>
      <c r="E770" s="194">
        <v>-2.1461999999999999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305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 x14ac:dyDescent="0.2">
      <c r="A771" s="158"/>
      <c r="B771" s="159"/>
      <c r="C771" s="201" t="s">
        <v>1344</v>
      </c>
      <c r="D771" s="193"/>
      <c r="E771" s="194">
        <v>-8.4</v>
      </c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305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 x14ac:dyDescent="0.2">
      <c r="A772" s="171">
        <v>97</v>
      </c>
      <c r="B772" s="172" t="s">
        <v>1364</v>
      </c>
      <c r="C772" s="188" t="s">
        <v>1365</v>
      </c>
      <c r="D772" s="173" t="s">
        <v>342</v>
      </c>
      <c r="E772" s="174">
        <v>101.44</v>
      </c>
      <c r="F772" s="175"/>
      <c r="G772" s="176">
        <f>ROUND(E772*F772,2)</f>
        <v>0</v>
      </c>
      <c r="H772" s="175"/>
      <c r="I772" s="176">
        <f>ROUND(E772*H772,2)</f>
        <v>0</v>
      </c>
      <c r="J772" s="175"/>
      <c r="K772" s="176">
        <f>ROUND(E772*J772,2)</f>
        <v>0</v>
      </c>
      <c r="L772" s="176">
        <v>21</v>
      </c>
      <c r="M772" s="176">
        <f>G772*(1+L772/100)</f>
        <v>0</v>
      </c>
      <c r="N772" s="176">
        <v>8.0000000000000004E-4</v>
      </c>
      <c r="O772" s="176">
        <f>ROUND(E772*N772,2)</f>
        <v>0.08</v>
      </c>
      <c r="P772" s="176">
        <v>0</v>
      </c>
      <c r="Q772" s="176">
        <f>ROUND(E772*P772,2)</f>
        <v>0</v>
      </c>
      <c r="R772" s="176" t="s">
        <v>318</v>
      </c>
      <c r="S772" s="176" t="s">
        <v>239</v>
      </c>
      <c r="T772" s="177" t="s">
        <v>300</v>
      </c>
      <c r="U772" s="160">
        <v>0.21360000000000001</v>
      </c>
      <c r="V772" s="160">
        <f>ROUND(E772*U772,2)</f>
        <v>21.67</v>
      </c>
      <c r="W772" s="160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443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 x14ac:dyDescent="0.2">
      <c r="A773" s="158"/>
      <c r="B773" s="159"/>
      <c r="C773" s="201" t="s">
        <v>1366</v>
      </c>
      <c r="D773" s="193"/>
      <c r="E773" s="194">
        <v>106.42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305</v>
      </c>
      <c r="AH773" s="151">
        <v>0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 x14ac:dyDescent="0.2">
      <c r="A774" s="158"/>
      <c r="B774" s="159"/>
      <c r="C774" s="201" t="s">
        <v>1367</v>
      </c>
      <c r="D774" s="193"/>
      <c r="E774" s="194">
        <v>-2.1800000000000002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305</v>
      </c>
      <c r="AH774" s="151">
        <v>0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 x14ac:dyDescent="0.2">
      <c r="A775" s="158"/>
      <c r="B775" s="159"/>
      <c r="C775" s="201" t="s">
        <v>1368</v>
      </c>
      <c r="D775" s="193"/>
      <c r="E775" s="194">
        <v>-2.8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305</v>
      </c>
      <c r="AH775" s="151">
        <v>0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ht="22.5" outlineLevel="1" x14ac:dyDescent="0.2">
      <c r="A776" s="171">
        <v>98</v>
      </c>
      <c r="B776" s="172" t="s">
        <v>408</v>
      </c>
      <c r="C776" s="188" t="s">
        <v>409</v>
      </c>
      <c r="D776" s="173" t="s">
        <v>327</v>
      </c>
      <c r="E776" s="174">
        <v>516.86469999999997</v>
      </c>
      <c r="F776" s="175"/>
      <c r="G776" s="176">
        <f>ROUND(E776*F776,2)</f>
        <v>0</v>
      </c>
      <c r="H776" s="175"/>
      <c r="I776" s="176">
        <f>ROUND(E776*H776,2)</f>
        <v>0</v>
      </c>
      <c r="J776" s="175"/>
      <c r="K776" s="176">
        <f>ROUND(E776*J776,2)</f>
        <v>0</v>
      </c>
      <c r="L776" s="176">
        <v>21</v>
      </c>
      <c r="M776" s="176">
        <f>G776*(1+L776/100)</f>
        <v>0</v>
      </c>
      <c r="N776" s="176">
        <v>4.6399999999999997E-2</v>
      </c>
      <c r="O776" s="176">
        <f>ROUND(E776*N776,2)</f>
        <v>23.98</v>
      </c>
      <c r="P776" s="176">
        <v>0</v>
      </c>
      <c r="Q776" s="176">
        <f>ROUND(E776*P776,2)</f>
        <v>0</v>
      </c>
      <c r="R776" s="176" t="s">
        <v>361</v>
      </c>
      <c r="S776" s="176" t="s">
        <v>239</v>
      </c>
      <c r="T776" s="177" t="s">
        <v>300</v>
      </c>
      <c r="U776" s="160">
        <v>0.50329000000000002</v>
      </c>
      <c r="V776" s="160">
        <f>ROUND(E776*U776,2)</f>
        <v>260.13</v>
      </c>
      <c r="W776" s="160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301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 x14ac:dyDescent="0.2">
      <c r="A777" s="158"/>
      <c r="B777" s="159"/>
      <c r="C777" s="265" t="s">
        <v>410</v>
      </c>
      <c r="D777" s="266"/>
      <c r="E777" s="266"/>
      <c r="F777" s="266"/>
      <c r="G777" s="266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303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 x14ac:dyDescent="0.2">
      <c r="A778" s="158"/>
      <c r="B778" s="159"/>
      <c r="C778" s="201" t="s">
        <v>1369</v>
      </c>
      <c r="D778" s="193"/>
      <c r="E778" s="194">
        <v>479.11500000000001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305</v>
      </c>
      <c r="AH778" s="151">
        <v>0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 x14ac:dyDescent="0.2">
      <c r="A779" s="158"/>
      <c r="B779" s="159"/>
      <c r="C779" s="201" t="s">
        <v>1370</v>
      </c>
      <c r="D779" s="193"/>
      <c r="E779" s="194">
        <v>130.42574999999999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305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 x14ac:dyDescent="0.2">
      <c r="A780" s="158"/>
      <c r="B780" s="159"/>
      <c r="C780" s="201" t="s">
        <v>1371</v>
      </c>
      <c r="D780" s="193"/>
      <c r="E780" s="194">
        <v>-2.1560000000000001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305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 x14ac:dyDescent="0.2">
      <c r="A781" s="158"/>
      <c r="B781" s="159"/>
      <c r="C781" s="201" t="s">
        <v>1372</v>
      </c>
      <c r="D781" s="193"/>
      <c r="E781" s="194">
        <v>-5.25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305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 x14ac:dyDescent="0.2">
      <c r="A782" s="158"/>
      <c r="B782" s="159"/>
      <c r="C782" s="201" t="s">
        <v>1373</v>
      </c>
      <c r="D782" s="193"/>
      <c r="E782" s="194">
        <v>-21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305</v>
      </c>
      <c r="AH782" s="151">
        <v>0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 x14ac:dyDescent="0.2">
      <c r="A783" s="158"/>
      <c r="B783" s="159"/>
      <c r="C783" s="201" t="s">
        <v>1374</v>
      </c>
      <c r="D783" s="193"/>
      <c r="E783" s="194">
        <v>-2.625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305</v>
      </c>
      <c r="AH783" s="151">
        <v>0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 x14ac:dyDescent="0.2">
      <c r="A784" s="158"/>
      <c r="B784" s="159"/>
      <c r="C784" s="201" t="s">
        <v>1375</v>
      </c>
      <c r="D784" s="193"/>
      <c r="E784" s="194">
        <v>-6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305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 x14ac:dyDescent="0.2">
      <c r="A785" s="158"/>
      <c r="B785" s="159"/>
      <c r="C785" s="201" t="s">
        <v>1376</v>
      </c>
      <c r="D785" s="193"/>
      <c r="E785" s="194">
        <v>-6.48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305</v>
      </c>
      <c r="AH785" s="151">
        <v>0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 x14ac:dyDescent="0.2">
      <c r="A786" s="158"/>
      <c r="B786" s="159"/>
      <c r="C786" s="201" t="s">
        <v>1196</v>
      </c>
      <c r="D786" s="193"/>
      <c r="E786" s="194">
        <v>-0.72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305</v>
      </c>
      <c r="AH786" s="151">
        <v>0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 x14ac:dyDescent="0.2">
      <c r="A787" s="158"/>
      <c r="B787" s="159"/>
      <c r="C787" s="201" t="s">
        <v>1164</v>
      </c>
      <c r="D787" s="193"/>
      <c r="E787" s="194">
        <v>-1.8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305</v>
      </c>
      <c r="AH787" s="151">
        <v>0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 x14ac:dyDescent="0.2">
      <c r="A788" s="158"/>
      <c r="B788" s="159"/>
      <c r="C788" s="201" t="s">
        <v>1049</v>
      </c>
      <c r="D788" s="193"/>
      <c r="E788" s="194">
        <v>-1.6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305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1" x14ac:dyDescent="0.2">
      <c r="A789" s="158"/>
      <c r="B789" s="159"/>
      <c r="C789" s="201" t="s">
        <v>1377</v>
      </c>
      <c r="D789" s="193"/>
      <c r="E789" s="194">
        <v>-19.53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305</v>
      </c>
      <c r="AH789" s="151">
        <v>0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 x14ac:dyDescent="0.2">
      <c r="A790" s="158"/>
      <c r="B790" s="159"/>
      <c r="C790" s="201" t="s">
        <v>1378</v>
      </c>
      <c r="D790" s="193"/>
      <c r="E790" s="194">
        <v>-1.365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305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 x14ac:dyDescent="0.2">
      <c r="A791" s="158"/>
      <c r="B791" s="159"/>
      <c r="C791" s="201" t="s">
        <v>1170</v>
      </c>
      <c r="D791" s="193"/>
      <c r="E791" s="194">
        <v>-2.73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305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 x14ac:dyDescent="0.2">
      <c r="A792" s="158"/>
      <c r="B792" s="159"/>
      <c r="C792" s="201" t="s">
        <v>1379</v>
      </c>
      <c r="D792" s="193"/>
      <c r="E792" s="194">
        <v>-5.4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305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 x14ac:dyDescent="0.2">
      <c r="A793" s="158"/>
      <c r="B793" s="159"/>
      <c r="C793" s="201" t="s">
        <v>1380</v>
      </c>
      <c r="D793" s="193"/>
      <c r="E793" s="194">
        <v>-4.5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305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 x14ac:dyDescent="0.2">
      <c r="A794" s="158"/>
      <c r="B794" s="159"/>
      <c r="C794" s="201" t="s">
        <v>1381</v>
      </c>
      <c r="D794" s="193"/>
      <c r="E794" s="194">
        <v>-4.32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305</v>
      </c>
      <c r="AH794" s="151">
        <v>0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 x14ac:dyDescent="0.2">
      <c r="A795" s="158"/>
      <c r="B795" s="159"/>
      <c r="C795" s="201" t="s">
        <v>1382</v>
      </c>
      <c r="D795" s="193"/>
      <c r="E795" s="194">
        <v>-7.2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305</v>
      </c>
      <c r="AH795" s="151">
        <v>0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ht="33.75" outlineLevel="1" x14ac:dyDescent="0.2">
      <c r="A796" s="171">
        <v>99</v>
      </c>
      <c r="B796" s="172" t="s">
        <v>1383</v>
      </c>
      <c r="C796" s="188" t="s">
        <v>1384</v>
      </c>
      <c r="D796" s="173" t="s">
        <v>327</v>
      </c>
      <c r="E796" s="174">
        <v>52.914400000000001</v>
      </c>
      <c r="F796" s="175"/>
      <c r="G796" s="176">
        <f>ROUND(E796*F796,2)</f>
        <v>0</v>
      </c>
      <c r="H796" s="175"/>
      <c r="I796" s="176">
        <f>ROUND(E796*H796,2)</f>
        <v>0</v>
      </c>
      <c r="J796" s="175"/>
      <c r="K796" s="176">
        <f>ROUND(E796*J796,2)</f>
        <v>0</v>
      </c>
      <c r="L796" s="176">
        <v>21</v>
      </c>
      <c r="M796" s="176">
        <f>G796*(1+L796/100)</f>
        <v>0</v>
      </c>
      <c r="N796" s="176">
        <v>6.1799999999999997E-3</v>
      </c>
      <c r="O796" s="176">
        <f>ROUND(E796*N796,2)</f>
        <v>0.33</v>
      </c>
      <c r="P796" s="176">
        <v>0</v>
      </c>
      <c r="Q796" s="176">
        <f>ROUND(E796*P796,2)</f>
        <v>0</v>
      </c>
      <c r="R796" s="176" t="s">
        <v>318</v>
      </c>
      <c r="S796" s="176" t="s">
        <v>239</v>
      </c>
      <c r="T796" s="177" t="s">
        <v>300</v>
      </c>
      <c r="U796" s="160">
        <v>0.5</v>
      </c>
      <c r="V796" s="160">
        <f>ROUND(E796*U796,2)</f>
        <v>26.46</v>
      </c>
      <c r="W796" s="160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301</v>
      </c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 x14ac:dyDescent="0.2">
      <c r="A797" s="158"/>
      <c r="B797" s="159"/>
      <c r="C797" s="201" t="s">
        <v>1352</v>
      </c>
      <c r="D797" s="193"/>
      <c r="E797" s="194">
        <v>21.155999999999999</v>
      </c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305</v>
      </c>
      <c r="AH797" s="151">
        <v>0</v>
      </c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 x14ac:dyDescent="0.2">
      <c r="A798" s="158"/>
      <c r="B798" s="159"/>
      <c r="C798" s="201" t="s">
        <v>1353</v>
      </c>
      <c r="D798" s="193"/>
      <c r="E798" s="194">
        <v>31.998449999999998</v>
      </c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305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 x14ac:dyDescent="0.2">
      <c r="A799" s="158"/>
      <c r="B799" s="159"/>
      <c r="C799" s="201" t="s">
        <v>1354</v>
      </c>
      <c r="D799" s="193"/>
      <c r="E799" s="194">
        <v>-0.24</v>
      </c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305</v>
      </c>
      <c r="AH799" s="151">
        <v>0</v>
      </c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 x14ac:dyDescent="0.2">
      <c r="A800" s="171">
        <v>100</v>
      </c>
      <c r="B800" s="172" t="s">
        <v>1287</v>
      </c>
      <c r="C800" s="188" t="s">
        <v>1288</v>
      </c>
      <c r="D800" s="173" t="s">
        <v>342</v>
      </c>
      <c r="E800" s="174">
        <v>172.22</v>
      </c>
      <c r="F800" s="175"/>
      <c r="G800" s="176">
        <f>ROUND(E800*F800,2)</f>
        <v>0</v>
      </c>
      <c r="H800" s="175"/>
      <c r="I800" s="176">
        <f>ROUND(E800*H800,2)</f>
        <v>0</v>
      </c>
      <c r="J800" s="175"/>
      <c r="K800" s="176">
        <f>ROUND(E800*J800,2)</f>
        <v>0</v>
      </c>
      <c r="L800" s="176">
        <v>21</v>
      </c>
      <c r="M800" s="176">
        <f>G800*(1+L800/100)</f>
        <v>0</v>
      </c>
      <c r="N800" s="176">
        <v>1.4999999999999999E-4</v>
      </c>
      <c r="O800" s="176">
        <f>ROUND(E800*N800,2)</f>
        <v>0.03</v>
      </c>
      <c r="P800" s="176">
        <v>0</v>
      </c>
      <c r="Q800" s="176">
        <f>ROUND(E800*P800,2)</f>
        <v>0</v>
      </c>
      <c r="R800" s="176" t="s">
        <v>318</v>
      </c>
      <c r="S800" s="176" t="s">
        <v>239</v>
      </c>
      <c r="T800" s="177" t="s">
        <v>300</v>
      </c>
      <c r="U800" s="160">
        <v>0.06</v>
      </c>
      <c r="V800" s="160">
        <f>ROUND(E800*U800,2)</f>
        <v>10.33</v>
      </c>
      <c r="W800" s="160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415</v>
      </c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1" x14ac:dyDescent="0.2">
      <c r="A801" s="158"/>
      <c r="B801" s="159"/>
      <c r="C801" s="201" t="s">
        <v>1289</v>
      </c>
      <c r="D801" s="193"/>
      <c r="E801" s="194">
        <v>21.84</v>
      </c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305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 x14ac:dyDescent="0.2">
      <c r="A802" s="158"/>
      <c r="B802" s="159"/>
      <c r="C802" s="201" t="s">
        <v>1290</v>
      </c>
      <c r="D802" s="193"/>
      <c r="E802" s="194">
        <v>5.0599999999999996</v>
      </c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305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 x14ac:dyDescent="0.2">
      <c r="A803" s="158"/>
      <c r="B803" s="159"/>
      <c r="C803" s="201" t="s">
        <v>1291</v>
      </c>
      <c r="D803" s="193"/>
      <c r="E803" s="194">
        <v>26.64</v>
      </c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305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 x14ac:dyDescent="0.2">
      <c r="A804" s="158"/>
      <c r="B804" s="159"/>
      <c r="C804" s="201" t="s">
        <v>1292</v>
      </c>
      <c r="D804" s="193"/>
      <c r="E804" s="194">
        <v>9.7200000000000006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305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 x14ac:dyDescent="0.2">
      <c r="A805" s="158"/>
      <c r="B805" s="159"/>
      <c r="C805" s="201" t="s">
        <v>1293</v>
      </c>
      <c r="D805" s="193"/>
      <c r="E805" s="194">
        <v>10.119999999999999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305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 x14ac:dyDescent="0.2">
      <c r="A806" s="158"/>
      <c r="B806" s="159"/>
      <c r="C806" s="201" t="s">
        <v>1294</v>
      </c>
      <c r="D806" s="193"/>
      <c r="E806" s="194">
        <v>2.96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305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 x14ac:dyDescent="0.2">
      <c r="A807" s="158"/>
      <c r="B807" s="159"/>
      <c r="C807" s="201" t="s">
        <v>1295</v>
      </c>
      <c r="D807" s="193"/>
      <c r="E807" s="194">
        <v>13.04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305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1" x14ac:dyDescent="0.2">
      <c r="A808" s="158"/>
      <c r="B808" s="159"/>
      <c r="C808" s="201" t="s">
        <v>1296</v>
      </c>
      <c r="D808" s="193"/>
      <c r="E808" s="194">
        <v>5.96</v>
      </c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305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 x14ac:dyDescent="0.2">
      <c r="A809" s="158"/>
      <c r="B809" s="159"/>
      <c r="C809" s="201" t="s">
        <v>1297</v>
      </c>
      <c r="D809" s="193"/>
      <c r="E809" s="194">
        <v>4.8600000000000003</v>
      </c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305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1" x14ac:dyDescent="0.2">
      <c r="A810" s="158"/>
      <c r="B810" s="159"/>
      <c r="C810" s="201" t="s">
        <v>1298</v>
      </c>
      <c r="D810" s="193"/>
      <c r="E810" s="194">
        <v>4.76</v>
      </c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305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 x14ac:dyDescent="0.2">
      <c r="A811" s="158"/>
      <c r="B811" s="159"/>
      <c r="C811" s="201" t="s">
        <v>1299</v>
      </c>
      <c r="D811" s="193"/>
      <c r="E811" s="194">
        <v>16.38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305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 x14ac:dyDescent="0.2">
      <c r="A812" s="158"/>
      <c r="B812" s="159"/>
      <c r="C812" s="201" t="s">
        <v>1300</v>
      </c>
      <c r="D812" s="193"/>
      <c r="E812" s="194">
        <v>20.239999999999998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305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 x14ac:dyDescent="0.2">
      <c r="A813" s="158"/>
      <c r="B813" s="159"/>
      <c r="C813" s="201" t="s">
        <v>1301</v>
      </c>
      <c r="D813" s="193"/>
      <c r="E813" s="194">
        <v>8.24</v>
      </c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305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 x14ac:dyDescent="0.2">
      <c r="A814" s="158"/>
      <c r="B814" s="159"/>
      <c r="C814" s="201" t="s">
        <v>1302</v>
      </c>
      <c r="D814" s="193"/>
      <c r="E814" s="194">
        <v>8.24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305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 x14ac:dyDescent="0.2">
      <c r="A815" s="158"/>
      <c r="B815" s="159"/>
      <c r="C815" s="201" t="s">
        <v>1303</v>
      </c>
      <c r="D815" s="193"/>
      <c r="E815" s="194">
        <v>5.36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305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 x14ac:dyDescent="0.2">
      <c r="A816" s="158"/>
      <c r="B816" s="159"/>
      <c r="C816" s="201" t="s">
        <v>1304</v>
      </c>
      <c r="D816" s="193"/>
      <c r="E816" s="194">
        <v>8.8000000000000007</v>
      </c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305</v>
      </c>
      <c r="AH816" s="151">
        <v>0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ht="22.5" outlineLevel="1" x14ac:dyDescent="0.2">
      <c r="A817" s="171">
        <v>101</v>
      </c>
      <c r="B817" s="172" t="s">
        <v>1385</v>
      </c>
      <c r="C817" s="188" t="s">
        <v>1386</v>
      </c>
      <c r="D817" s="173" t="s">
        <v>342</v>
      </c>
      <c r="E817" s="174">
        <v>17.66</v>
      </c>
      <c r="F817" s="175"/>
      <c r="G817" s="176">
        <f>ROUND(E817*F817,2)</f>
        <v>0</v>
      </c>
      <c r="H817" s="175"/>
      <c r="I817" s="176">
        <f>ROUND(E817*H817,2)</f>
        <v>0</v>
      </c>
      <c r="J817" s="175"/>
      <c r="K817" s="176">
        <f>ROUND(E817*J817,2)</f>
        <v>0</v>
      </c>
      <c r="L817" s="176">
        <v>21</v>
      </c>
      <c r="M817" s="176">
        <f>G817*(1+L817/100)</f>
        <v>0</v>
      </c>
      <c r="N817" s="176">
        <v>0</v>
      </c>
      <c r="O817" s="176">
        <f>ROUND(E817*N817,2)</f>
        <v>0</v>
      </c>
      <c r="P817" s="176">
        <v>0</v>
      </c>
      <c r="Q817" s="176">
        <f>ROUND(E817*P817,2)</f>
        <v>0</v>
      </c>
      <c r="R817" s="176" t="s">
        <v>318</v>
      </c>
      <c r="S817" s="176" t="s">
        <v>239</v>
      </c>
      <c r="T817" s="177" t="s">
        <v>300</v>
      </c>
      <c r="U817" s="160">
        <v>0.16</v>
      </c>
      <c r="V817" s="160">
        <f>ROUND(E817*U817,2)</f>
        <v>2.83</v>
      </c>
      <c r="W817" s="160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301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 x14ac:dyDescent="0.2">
      <c r="A818" s="158"/>
      <c r="B818" s="159"/>
      <c r="C818" s="201" t="s">
        <v>1387</v>
      </c>
      <c r="D818" s="193"/>
      <c r="E818" s="194">
        <v>9.58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305</v>
      </c>
      <c r="AH818" s="151">
        <v>0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 x14ac:dyDescent="0.2">
      <c r="A819" s="158"/>
      <c r="B819" s="159"/>
      <c r="C819" s="201" t="s">
        <v>1388</v>
      </c>
      <c r="D819" s="193"/>
      <c r="E819" s="194">
        <v>8.08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305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ht="22.5" outlineLevel="1" x14ac:dyDescent="0.2">
      <c r="A820" s="171">
        <v>102</v>
      </c>
      <c r="B820" s="172" t="s">
        <v>1389</v>
      </c>
      <c r="C820" s="188" t="s">
        <v>1390</v>
      </c>
      <c r="D820" s="173" t="s">
        <v>342</v>
      </c>
      <c r="E820" s="174">
        <v>216.9</v>
      </c>
      <c r="F820" s="175"/>
      <c r="G820" s="176">
        <f>ROUND(E820*F820,2)</f>
        <v>0</v>
      </c>
      <c r="H820" s="175"/>
      <c r="I820" s="176">
        <f>ROUND(E820*H820,2)</f>
        <v>0</v>
      </c>
      <c r="J820" s="175"/>
      <c r="K820" s="176">
        <f>ROUND(E820*J820,2)</f>
        <v>0</v>
      </c>
      <c r="L820" s="176">
        <v>21</v>
      </c>
      <c r="M820" s="176">
        <f>G820*(1+L820/100)</f>
        <v>0</v>
      </c>
      <c r="N820" s="176">
        <v>0</v>
      </c>
      <c r="O820" s="176">
        <f>ROUND(E820*N820,2)</f>
        <v>0</v>
      </c>
      <c r="P820" s="176">
        <v>0</v>
      </c>
      <c r="Q820" s="176">
        <f>ROUND(E820*P820,2)</f>
        <v>0</v>
      </c>
      <c r="R820" s="176" t="s">
        <v>318</v>
      </c>
      <c r="S820" s="176" t="s">
        <v>239</v>
      </c>
      <c r="T820" s="177" t="s">
        <v>300</v>
      </c>
      <c r="U820" s="160">
        <v>0.16</v>
      </c>
      <c r="V820" s="160">
        <f>ROUND(E820*U820,2)</f>
        <v>34.700000000000003</v>
      </c>
      <c r="W820" s="160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301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 x14ac:dyDescent="0.2">
      <c r="A821" s="158"/>
      <c r="B821" s="159"/>
      <c r="C821" s="201" t="s">
        <v>1391</v>
      </c>
      <c r="D821" s="193"/>
      <c r="E821" s="194">
        <v>26.96</v>
      </c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305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 x14ac:dyDescent="0.2">
      <c r="A822" s="158"/>
      <c r="B822" s="159"/>
      <c r="C822" s="201" t="s">
        <v>1392</v>
      </c>
      <c r="D822" s="193"/>
      <c r="E822" s="194">
        <v>5.94</v>
      </c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305</v>
      </c>
      <c r="AH822" s="151">
        <v>0</v>
      </c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 x14ac:dyDescent="0.2">
      <c r="A823" s="158"/>
      <c r="B823" s="159"/>
      <c r="C823" s="201" t="s">
        <v>1393</v>
      </c>
      <c r="D823" s="193"/>
      <c r="E823" s="194">
        <v>36.56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305</v>
      </c>
      <c r="AH823" s="151">
        <v>0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 x14ac:dyDescent="0.2">
      <c r="A824" s="158"/>
      <c r="B824" s="159"/>
      <c r="C824" s="201" t="s">
        <v>1394</v>
      </c>
      <c r="D824" s="193"/>
      <c r="E824" s="194">
        <v>12.28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305</v>
      </c>
      <c r="AH824" s="151">
        <v>0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 x14ac:dyDescent="0.2">
      <c r="A825" s="158"/>
      <c r="B825" s="159"/>
      <c r="C825" s="201" t="s">
        <v>1395</v>
      </c>
      <c r="D825" s="193"/>
      <c r="E825" s="194">
        <v>13.08</v>
      </c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305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 x14ac:dyDescent="0.2">
      <c r="A826" s="158"/>
      <c r="B826" s="159"/>
      <c r="C826" s="201" t="s">
        <v>1396</v>
      </c>
      <c r="D826" s="193"/>
      <c r="E826" s="194">
        <v>3.54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305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 x14ac:dyDescent="0.2">
      <c r="A827" s="158"/>
      <c r="B827" s="159"/>
      <c r="C827" s="201" t="s">
        <v>1397</v>
      </c>
      <c r="D827" s="193"/>
      <c r="E827" s="194">
        <v>16.559999999999999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305</v>
      </c>
      <c r="AH827" s="151">
        <v>0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 x14ac:dyDescent="0.2">
      <c r="A828" s="158"/>
      <c r="B828" s="159"/>
      <c r="C828" s="201" t="s">
        <v>1398</v>
      </c>
      <c r="D828" s="193"/>
      <c r="E828" s="194">
        <v>7.74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305</v>
      </c>
      <c r="AH828" s="151">
        <v>0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 x14ac:dyDescent="0.2">
      <c r="A829" s="158"/>
      <c r="B829" s="159"/>
      <c r="C829" s="201" t="s">
        <v>1399</v>
      </c>
      <c r="D829" s="193"/>
      <c r="E829" s="194">
        <v>6.14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305</v>
      </c>
      <c r="AH829" s="151">
        <v>0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 x14ac:dyDescent="0.2">
      <c r="A830" s="158"/>
      <c r="B830" s="159"/>
      <c r="C830" s="201" t="s">
        <v>1400</v>
      </c>
      <c r="D830" s="193"/>
      <c r="E830" s="194">
        <v>5.34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305</v>
      </c>
      <c r="AH830" s="151">
        <v>0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 x14ac:dyDescent="0.2">
      <c r="A831" s="158"/>
      <c r="B831" s="159"/>
      <c r="C831" s="201" t="s">
        <v>1401</v>
      </c>
      <c r="D831" s="193"/>
      <c r="E831" s="194">
        <v>20.22</v>
      </c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305</v>
      </c>
      <c r="AH831" s="151">
        <v>0</v>
      </c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 x14ac:dyDescent="0.2">
      <c r="A832" s="158"/>
      <c r="B832" s="159"/>
      <c r="C832" s="201" t="s">
        <v>1402</v>
      </c>
      <c r="D832" s="193"/>
      <c r="E832" s="194">
        <v>23.76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305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 x14ac:dyDescent="0.2">
      <c r="A833" s="158"/>
      <c r="B833" s="159"/>
      <c r="C833" s="201" t="s">
        <v>1403</v>
      </c>
      <c r="D833" s="193"/>
      <c r="E833" s="194">
        <v>10.42</v>
      </c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305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">
      <c r="A834" s="158"/>
      <c r="B834" s="159"/>
      <c r="C834" s="201" t="s">
        <v>1404</v>
      </c>
      <c r="D834" s="193"/>
      <c r="E834" s="194">
        <v>10.42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305</v>
      </c>
      <c r="AH834" s="151">
        <v>0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 x14ac:dyDescent="0.2">
      <c r="A835" s="158"/>
      <c r="B835" s="159"/>
      <c r="C835" s="201" t="s">
        <v>1405</v>
      </c>
      <c r="D835" s="193"/>
      <c r="E835" s="194">
        <v>6.34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305</v>
      </c>
      <c r="AH835" s="151">
        <v>0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 x14ac:dyDescent="0.2">
      <c r="A836" s="158"/>
      <c r="B836" s="159"/>
      <c r="C836" s="201" t="s">
        <v>1406</v>
      </c>
      <c r="D836" s="193"/>
      <c r="E836" s="194">
        <v>11.6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305</v>
      </c>
      <c r="AH836" s="151">
        <v>0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 x14ac:dyDescent="0.2">
      <c r="A837" s="171">
        <v>103</v>
      </c>
      <c r="B837" s="172" t="s">
        <v>374</v>
      </c>
      <c r="C837" s="188" t="s">
        <v>375</v>
      </c>
      <c r="D837" s="173" t="s">
        <v>327</v>
      </c>
      <c r="E837" s="174">
        <v>516.86469999999997</v>
      </c>
      <c r="F837" s="175"/>
      <c r="G837" s="176">
        <f>ROUND(E837*F837,2)</f>
        <v>0</v>
      </c>
      <c r="H837" s="175"/>
      <c r="I837" s="176">
        <f>ROUND(E837*H837,2)</f>
        <v>0</v>
      </c>
      <c r="J837" s="175"/>
      <c r="K837" s="176">
        <f>ROUND(E837*J837,2)</f>
        <v>0</v>
      </c>
      <c r="L837" s="176">
        <v>21</v>
      </c>
      <c r="M837" s="176">
        <f>G837*(1+L837/100)</f>
        <v>0</v>
      </c>
      <c r="N837" s="176">
        <v>2.0000000000000002E-5</v>
      </c>
      <c r="O837" s="176">
        <f>ROUND(E837*N837,2)</f>
        <v>0.01</v>
      </c>
      <c r="P837" s="176">
        <v>0</v>
      </c>
      <c r="Q837" s="176">
        <f>ROUND(E837*P837,2)</f>
        <v>0</v>
      </c>
      <c r="R837" s="176" t="s">
        <v>318</v>
      </c>
      <c r="S837" s="176" t="s">
        <v>239</v>
      </c>
      <c r="T837" s="177" t="s">
        <v>300</v>
      </c>
      <c r="U837" s="160">
        <v>0.11</v>
      </c>
      <c r="V837" s="160">
        <f>ROUND(E837*U837,2)</f>
        <v>56.86</v>
      </c>
      <c r="W837" s="160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301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 x14ac:dyDescent="0.2">
      <c r="A838" s="158"/>
      <c r="B838" s="159"/>
      <c r="C838" s="201" t="s">
        <v>1369</v>
      </c>
      <c r="D838" s="193"/>
      <c r="E838" s="194">
        <v>479.11500000000001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305</v>
      </c>
      <c r="AH838" s="151">
        <v>0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 x14ac:dyDescent="0.2">
      <c r="A839" s="158"/>
      <c r="B839" s="159"/>
      <c r="C839" s="201" t="s">
        <v>1370</v>
      </c>
      <c r="D839" s="193"/>
      <c r="E839" s="194">
        <v>130.42574999999999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305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 x14ac:dyDescent="0.2">
      <c r="A840" s="158"/>
      <c r="B840" s="159"/>
      <c r="C840" s="201" t="s">
        <v>1371</v>
      </c>
      <c r="D840" s="193"/>
      <c r="E840" s="194">
        <v>-2.1560000000000001</v>
      </c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305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 x14ac:dyDescent="0.2">
      <c r="A841" s="158"/>
      <c r="B841" s="159"/>
      <c r="C841" s="201" t="s">
        <v>1372</v>
      </c>
      <c r="D841" s="193"/>
      <c r="E841" s="194">
        <v>-5.25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305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 x14ac:dyDescent="0.2">
      <c r="A842" s="158"/>
      <c r="B842" s="159"/>
      <c r="C842" s="201" t="s">
        <v>1373</v>
      </c>
      <c r="D842" s="193"/>
      <c r="E842" s="194">
        <v>-21</v>
      </c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305</v>
      </c>
      <c r="AH842" s="151">
        <v>0</v>
      </c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 x14ac:dyDescent="0.2">
      <c r="A843" s="158"/>
      <c r="B843" s="159"/>
      <c r="C843" s="201" t="s">
        <v>1374</v>
      </c>
      <c r="D843" s="193"/>
      <c r="E843" s="194">
        <v>-2.625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305</v>
      </c>
      <c r="AH843" s="151">
        <v>0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 x14ac:dyDescent="0.2">
      <c r="A844" s="158"/>
      <c r="B844" s="159"/>
      <c r="C844" s="201" t="s">
        <v>1375</v>
      </c>
      <c r="D844" s="193"/>
      <c r="E844" s="194">
        <v>-6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305</v>
      </c>
      <c r="AH844" s="151">
        <v>0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 x14ac:dyDescent="0.2">
      <c r="A845" s="158"/>
      <c r="B845" s="159"/>
      <c r="C845" s="201" t="s">
        <v>1376</v>
      </c>
      <c r="D845" s="193"/>
      <c r="E845" s="194">
        <v>-6.48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305</v>
      </c>
      <c r="AH845" s="151">
        <v>0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 x14ac:dyDescent="0.2">
      <c r="A846" s="158"/>
      <c r="B846" s="159"/>
      <c r="C846" s="201" t="s">
        <v>1196</v>
      </c>
      <c r="D846" s="193"/>
      <c r="E846" s="194">
        <v>-0.72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305</v>
      </c>
      <c r="AH846" s="151">
        <v>0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 x14ac:dyDescent="0.2">
      <c r="A847" s="158"/>
      <c r="B847" s="159"/>
      <c r="C847" s="201" t="s">
        <v>1164</v>
      </c>
      <c r="D847" s="193"/>
      <c r="E847" s="194">
        <v>-1.8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305</v>
      </c>
      <c r="AH847" s="151">
        <v>0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 x14ac:dyDescent="0.2">
      <c r="A848" s="158"/>
      <c r="B848" s="159"/>
      <c r="C848" s="201" t="s">
        <v>1049</v>
      </c>
      <c r="D848" s="193"/>
      <c r="E848" s="194">
        <v>-1.6</v>
      </c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305</v>
      </c>
      <c r="AH848" s="151">
        <v>0</v>
      </c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 x14ac:dyDescent="0.2">
      <c r="A849" s="158"/>
      <c r="B849" s="159"/>
      <c r="C849" s="201" t="s">
        <v>1377</v>
      </c>
      <c r="D849" s="193"/>
      <c r="E849" s="194">
        <v>-19.53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305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 x14ac:dyDescent="0.2">
      <c r="A850" s="158"/>
      <c r="B850" s="159"/>
      <c r="C850" s="201" t="s">
        <v>1378</v>
      </c>
      <c r="D850" s="193"/>
      <c r="E850" s="194">
        <v>-1.365</v>
      </c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305</v>
      </c>
      <c r="AH850" s="151">
        <v>0</v>
      </c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 x14ac:dyDescent="0.2">
      <c r="A851" s="158"/>
      <c r="B851" s="159"/>
      <c r="C851" s="201" t="s">
        <v>1170</v>
      </c>
      <c r="D851" s="193"/>
      <c r="E851" s="194">
        <v>-2.73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305</v>
      </c>
      <c r="AH851" s="151">
        <v>0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 x14ac:dyDescent="0.2">
      <c r="A852" s="158"/>
      <c r="B852" s="159"/>
      <c r="C852" s="201" t="s">
        <v>1379</v>
      </c>
      <c r="D852" s="193"/>
      <c r="E852" s="194">
        <v>-5.4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305</v>
      </c>
      <c r="AH852" s="151">
        <v>0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 x14ac:dyDescent="0.2">
      <c r="A853" s="158"/>
      <c r="B853" s="159"/>
      <c r="C853" s="201" t="s">
        <v>1380</v>
      </c>
      <c r="D853" s="193"/>
      <c r="E853" s="194">
        <v>-4.5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305</v>
      </c>
      <c r="AH853" s="151">
        <v>0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 x14ac:dyDescent="0.2">
      <c r="A854" s="158"/>
      <c r="B854" s="159"/>
      <c r="C854" s="201" t="s">
        <v>1381</v>
      </c>
      <c r="D854" s="193"/>
      <c r="E854" s="194">
        <v>-4.32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305</v>
      </c>
      <c r="AH854" s="151">
        <v>0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 x14ac:dyDescent="0.2">
      <c r="A855" s="158"/>
      <c r="B855" s="159"/>
      <c r="C855" s="201" t="s">
        <v>1382</v>
      </c>
      <c r="D855" s="193"/>
      <c r="E855" s="194">
        <v>-7.2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305</v>
      </c>
      <c r="AH855" s="151">
        <v>0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 x14ac:dyDescent="0.2">
      <c r="A856" s="179">
        <v>104</v>
      </c>
      <c r="B856" s="180" t="s">
        <v>1407</v>
      </c>
      <c r="C856" s="189" t="s">
        <v>1408</v>
      </c>
      <c r="D856" s="181" t="s">
        <v>483</v>
      </c>
      <c r="E856" s="182">
        <v>1</v>
      </c>
      <c r="F856" s="183"/>
      <c r="G856" s="184">
        <f>ROUND(E856*F856,2)</f>
        <v>0</v>
      </c>
      <c r="H856" s="183"/>
      <c r="I856" s="184">
        <f>ROUND(E856*H856,2)</f>
        <v>0</v>
      </c>
      <c r="J856" s="183"/>
      <c r="K856" s="184">
        <f>ROUND(E856*J856,2)</f>
        <v>0</v>
      </c>
      <c r="L856" s="184">
        <v>21</v>
      </c>
      <c r="M856" s="184">
        <f>G856*(1+L856/100)</f>
        <v>0</v>
      </c>
      <c r="N856" s="184">
        <v>0</v>
      </c>
      <c r="O856" s="184">
        <f>ROUND(E856*N856,2)</f>
        <v>0</v>
      </c>
      <c r="P856" s="184">
        <v>0</v>
      </c>
      <c r="Q856" s="184">
        <f>ROUND(E856*P856,2)</f>
        <v>0</v>
      </c>
      <c r="R856" s="184"/>
      <c r="S856" s="184" t="s">
        <v>253</v>
      </c>
      <c r="T856" s="185" t="s">
        <v>838</v>
      </c>
      <c r="U856" s="160">
        <v>0</v>
      </c>
      <c r="V856" s="160">
        <f>ROUND(E856*U856,2)</f>
        <v>0</v>
      </c>
      <c r="W856" s="160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301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 x14ac:dyDescent="0.2">
      <c r="A857" s="171">
        <v>105</v>
      </c>
      <c r="B857" s="172" t="s">
        <v>1409</v>
      </c>
      <c r="C857" s="188" t="s">
        <v>1410</v>
      </c>
      <c r="D857" s="173" t="s">
        <v>342</v>
      </c>
      <c r="E857" s="174">
        <v>140.29400000000001</v>
      </c>
      <c r="F857" s="175"/>
      <c r="G857" s="176">
        <f>ROUND(E857*F857,2)</f>
        <v>0</v>
      </c>
      <c r="H857" s="175"/>
      <c r="I857" s="176">
        <f>ROUND(E857*H857,2)</f>
        <v>0</v>
      </c>
      <c r="J857" s="175"/>
      <c r="K857" s="176">
        <f>ROUND(E857*J857,2)</f>
        <v>0</v>
      </c>
      <c r="L857" s="176">
        <v>21</v>
      </c>
      <c r="M857" s="176">
        <f>G857*(1+L857/100)</f>
        <v>0</v>
      </c>
      <c r="N857" s="176">
        <v>1E-4</v>
      </c>
      <c r="O857" s="176">
        <f>ROUND(E857*N857,2)</f>
        <v>0.01</v>
      </c>
      <c r="P857" s="176">
        <v>0</v>
      </c>
      <c r="Q857" s="176">
        <f>ROUND(E857*P857,2)</f>
        <v>0</v>
      </c>
      <c r="R857" s="176" t="s">
        <v>459</v>
      </c>
      <c r="S857" s="176" t="s">
        <v>239</v>
      </c>
      <c r="T857" s="177" t="s">
        <v>300</v>
      </c>
      <c r="U857" s="160">
        <v>0</v>
      </c>
      <c r="V857" s="160">
        <f>ROUND(E857*U857,2)</f>
        <v>0</v>
      </c>
      <c r="W857" s="160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504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 x14ac:dyDescent="0.2">
      <c r="A858" s="158"/>
      <c r="B858" s="159"/>
      <c r="C858" s="202" t="s">
        <v>319</v>
      </c>
      <c r="D858" s="195"/>
      <c r="E858" s="196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305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 x14ac:dyDescent="0.2">
      <c r="A859" s="158"/>
      <c r="B859" s="159"/>
      <c r="C859" s="203" t="s">
        <v>1411</v>
      </c>
      <c r="D859" s="195"/>
      <c r="E859" s="196">
        <v>16.72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305</v>
      </c>
      <c r="AH859" s="151">
        <v>2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 x14ac:dyDescent="0.2">
      <c r="A860" s="158"/>
      <c r="B860" s="159"/>
      <c r="C860" s="203" t="s">
        <v>1412</v>
      </c>
      <c r="D860" s="195"/>
      <c r="E860" s="196">
        <v>4.18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305</v>
      </c>
      <c r="AH860" s="151">
        <v>2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 x14ac:dyDescent="0.2">
      <c r="A861" s="158"/>
      <c r="B861" s="159"/>
      <c r="C861" s="203" t="s">
        <v>1413</v>
      </c>
      <c r="D861" s="195"/>
      <c r="E861" s="196">
        <v>16.72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305</v>
      </c>
      <c r="AH861" s="151">
        <v>2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 x14ac:dyDescent="0.2">
      <c r="A862" s="158"/>
      <c r="B862" s="159"/>
      <c r="C862" s="203" t="s">
        <v>1414</v>
      </c>
      <c r="D862" s="195"/>
      <c r="E862" s="196">
        <v>7.16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305</v>
      </c>
      <c r="AH862" s="151">
        <v>2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 x14ac:dyDescent="0.2">
      <c r="A863" s="158"/>
      <c r="B863" s="159"/>
      <c r="C863" s="203" t="s">
        <v>1415</v>
      </c>
      <c r="D863" s="195"/>
      <c r="E863" s="196">
        <v>7.16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305</v>
      </c>
      <c r="AH863" s="151">
        <v>2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 x14ac:dyDescent="0.2">
      <c r="A864" s="158"/>
      <c r="B864" s="159"/>
      <c r="C864" s="203" t="s">
        <v>1416</v>
      </c>
      <c r="D864" s="195"/>
      <c r="E864" s="196">
        <v>2.38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305</v>
      </c>
      <c r="AH864" s="151">
        <v>2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 x14ac:dyDescent="0.2">
      <c r="A865" s="158"/>
      <c r="B865" s="159"/>
      <c r="C865" s="203" t="s">
        <v>1417</v>
      </c>
      <c r="D865" s="195"/>
      <c r="E865" s="196">
        <v>9.52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305</v>
      </c>
      <c r="AH865" s="151">
        <v>2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 x14ac:dyDescent="0.2">
      <c r="A866" s="158"/>
      <c r="B866" s="159"/>
      <c r="C866" s="203" t="s">
        <v>1418</v>
      </c>
      <c r="D866" s="195"/>
      <c r="E866" s="196">
        <v>4.18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305</v>
      </c>
      <c r="AH866" s="151">
        <v>2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 x14ac:dyDescent="0.2">
      <c r="A867" s="158"/>
      <c r="B867" s="159"/>
      <c r="C867" s="203" t="s">
        <v>1419</v>
      </c>
      <c r="D867" s="195"/>
      <c r="E867" s="196">
        <v>3.58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305</v>
      </c>
      <c r="AH867" s="151">
        <v>2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 x14ac:dyDescent="0.2">
      <c r="A868" s="158"/>
      <c r="B868" s="159"/>
      <c r="C868" s="203" t="s">
        <v>1420</v>
      </c>
      <c r="D868" s="195"/>
      <c r="E868" s="196">
        <v>4.18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305</v>
      </c>
      <c r="AH868" s="151">
        <v>2</v>
      </c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 x14ac:dyDescent="0.2">
      <c r="A869" s="158"/>
      <c r="B869" s="159"/>
      <c r="C869" s="203" t="s">
        <v>1421</v>
      </c>
      <c r="D869" s="195"/>
      <c r="E869" s="196">
        <v>12.54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305</v>
      </c>
      <c r="AH869" s="151">
        <v>2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 x14ac:dyDescent="0.2">
      <c r="A870" s="158"/>
      <c r="B870" s="159"/>
      <c r="C870" s="203" t="s">
        <v>1422</v>
      </c>
      <c r="D870" s="195"/>
      <c r="E870" s="196">
        <v>16.72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305</v>
      </c>
      <c r="AH870" s="151">
        <v>2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 x14ac:dyDescent="0.2">
      <c r="A871" s="158"/>
      <c r="B871" s="159"/>
      <c r="C871" s="203" t="s">
        <v>1423</v>
      </c>
      <c r="D871" s="195"/>
      <c r="E871" s="196">
        <v>6.06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305</v>
      </c>
      <c r="AH871" s="151">
        <v>2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 x14ac:dyDescent="0.2">
      <c r="A872" s="158"/>
      <c r="B872" s="159"/>
      <c r="C872" s="203" t="s">
        <v>1424</v>
      </c>
      <c r="D872" s="195"/>
      <c r="E872" s="196">
        <v>6.06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305</v>
      </c>
      <c r="AH872" s="151">
        <v>2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 x14ac:dyDescent="0.2">
      <c r="A873" s="158"/>
      <c r="B873" s="159"/>
      <c r="C873" s="203" t="s">
        <v>1425</v>
      </c>
      <c r="D873" s="195"/>
      <c r="E873" s="196">
        <v>4.38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305</v>
      </c>
      <c r="AH873" s="151">
        <v>2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 x14ac:dyDescent="0.2">
      <c r="A874" s="158"/>
      <c r="B874" s="159"/>
      <c r="C874" s="203" t="s">
        <v>1426</v>
      </c>
      <c r="D874" s="195"/>
      <c r="E874" s="196">
        <v>6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305</v>
      </c>
      <c r="AH874" s="151">
        <v>2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 x14ac:dyDescent="0.2">
      <c r="A875" s="158"/>
      <c r="B875" s="159"/>
      <c r="C875" s="204" t="s">
        <v>322</v>
      </c>
      <c r="D875" s="197"/>
      <c r="E875" s="198">
        <v>127.54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305</v>
      </c>
      <c r="AH875" s="151">
        <v>3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 x14ac:dyDescent="0.2">
      <c r="A876" s="158"/>
      <c r="B876" s="159"/>
      <c r="C876" s="202" t="s">
        <v>323</v>
      </c>
      <c r="D876" s="195"/>
      <c r="E876" s="196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305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 x14ac:dyDescent="0.2">
      <c r="A877" s="158"/>
      <c r="B877" s="159"/>
      <c r="C877" s="201" t="s">
        <v>1427</v>
      </c>
      <c r="D877" s="193"/>
      <c r="E877" s="194">
        <v>140.29400000000001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305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 x14ac:dyDescent="0.2">
      <c r="A878" s="171">
        <v>106</v>
      </c>
      <c r="B878" s="172" t="s">
        <v>1428</v>
      </c>
      <c r="C878" s="188" t="s">
        <v>1429</v>
      </c>
      <c r="D878" s="173" t="s">
        <v>342</v>
      </c>
      <c r="E878" s="174">
        <v>59.003999999999998</v>
      </c>
      <c r="F878" s="175"/>
      <c r="G878" s="176">
        <f>ROUND(E878*F878,2)</f>
        <v>0</v>
      </c>
      <c r="H878" s="175"/>
      <c r="I878" s="176">
        <f>ROUND(E878*H878,2)</f>
        <v>0</v>
      </c>
      <c r="J878" s="175"/>
      <c r="K878" s="176">
        <f>ROUND(E878*J878,2)</f>
        <v>0</v>
      </c>
      <c r="L878" s="176">
        <v>21</v>
      </c>
      <c r="M878" s="176">
        <f>G878*(1+L878/100)</f>
        <v>0</v>
      </c>
      <c r="N878" s="176">
        <v>1E-4</v>
      </c>
      <c r="O878" s="176">
        <f>ROUND(E878*N878,2)</f>
        <v>0.01</v>
      </c>
      <c r="P878" s="176">
        <v>0</v>
      </c>
      <c r="Q878" s="176">
        <f>ROUND(E878*P878,2)</f>
        <v>0</v>
      </c>
      <c r="R878" s="176" t="s">
        <v>459</v>
      </c>
      <c r="S878" s="176" t="s">
        <v>239</v>
      </c>
      <c r="T878" s="177" t="s">
        <v>300</v>
      </c>
      <c r="U878" s="160">
        <v>0</v>
      </c>
      <c r="V878" s="160">
        <f>ROUND(E878*U878,2)</f>
        <v>0</v>
      </c>
      <c r="W878" s="160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504</v>
      </c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">
      <c r="A879" s="158"/>
      <c r="B879" s="159"/>
      <c r="C879" s="202" t="s">
        <v>319</v>
      </c>
      <c r="D879" s="195"/>
      <c r="E879" s="196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305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 x14ac:dyDescent="0.2">
      <c r="A880" s="158"/>
      <c r="B880" s="159"/>
      <c r="C880" s="203" t="s">
        <v>1430</v>
      </c>
      <c r="D880" s="195"/>
      <c r="E880" s="196">
        <v>6.24</v>
      </c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305</v>
      </c>
      <c r="AH880" s="151">
        <v>2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 x14ac:dyDescent="0.2">
      <c r="A881" s="158"/>
      <c r="B881" s="159"/>
      <c r="C881" s="203" t="s">
        <v>1431</v>
      </c>
      <c r="D881" s="195"/>
      <c r="E881" s="196">
        <v>1.1599999999999999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305</v>
      </c>
      <c r="AH881" s="151">
        <v>2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 x14ac:dyDescent="0.2">
      <c r="A882" s="158"/>
      <c r="B882" s="159"/>
      <c r="C882" s="203" t="s">
        <v>1432</v>
      </c>
      <c r="D882" s="195"/>
      <c r="E882" s="196">
        <v>11.04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305</v>
      </c>
      <c r="AH882" s="151">
        <v>2</v>
      </c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 x14ac:dyDescent="0.2">
      <c r="A883" s="158"/>
      <c r="B883" s="159"/>
      <c r="C883" s="203" t="s">
        <v>1433</v>
      </c>
      <c r="D883" s="195"/>
      <c r="E883" s="196">
        <v>3.12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305</v>
      </c>
      <c r="AH883" s="151">
        <v>2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 x14ac:dyDescent="0.2">
      <c r="A884" s="158"/>
      <c r="B884" s="159"/>
      <c r="C884" s="203" t="s">
        <v>1434</v>
      </c>
      <c r="D884" s="195"/>
      <c r="E884" s="196">
        <v>3.52</v>
      </c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305</v>
      </c>
      <c r="AH884" s="151">
        <v>2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 x14ac:dyDescent="0.2">
      <c r="A885" s="158"/>
      <c r="B885" s="159"/>
      <c r="C885" s="203" t="s">
        <v>1435</v>
      </c>
      <c r="D885" s="195"/>
      <c r="E885" s="196">
        <v>0.86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305</v>
      </c>
      <c r="AH885" s="151">
        <v>2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 x14ac:dyDescent="0.2">
      <c r="A886" s="158"/>
      <c r="B886" s="159"/>
      <c r="C886" s="203" t="s">
        <v>1436</v>
      </c>
      <c r="D886" s="195"/>
      <c r="E886" s="196">
        <v>4.6399999999999997</v>
      </c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305</v>
      </c>
      <c r="AH886" s="151">
        <v>2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">
      <c r="A887" s="158"/>
      <c r="B887" s="159"/>
      <c r="C887" s="203" t="s">
        <v>1437</v>
      </c>
      <c r="D887" s="195"/>
      <c r="E887" s="196">
        <v>2.06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305</v>
      </c>
      <c r="AH887" s="151">
        <v>2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 x14ac:dyDescent="0.2">
      <c r="A888" s="158"/>
      <c r="B888" s="159"/>
      <c r="C888" s="203" t="s">
        <v>1438</v>
      </c>
      <c r="D888" s="195"/>
      <c r="E888" s="196">
        <v>1.56</v>
      </c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305</v>
      </c>
      <c r="AH888" s="151">
        <v>2</v>
      </c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 x14ac:dyDescent="0.2">
      <c r="A889" s="158"/>
      <c r="B889" s="159"/>
      <c r="C889" s="203" t="s">
        <v>1439</v>
      </c>
      <c r="D889" s="195"/>
      <c r="E889" s="196">
        <v>0.86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305</v>
      </c>
      <c r="AH889" s="151">
        <v>2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 x14ac:dyDescent="0.2">
      <c r="A890" s="158"/>
      <c r="B890" s="159"/>
      <c r="C890" s="203" t="s">
        <v>1440</v>
      </c>
      <c r="D890" s="195"/>
      <c r="E890" s="196">
        <v>4.68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305</v>
      </c>
      <c r="AH890" s="151">
        <v>2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 x14ac:dyDescent="0.2">
      <c r="A891" s="158"/>
      <c r="B891" s="159"/>
      <c r="C891" s="203" t="s">
        <v>1441</v>
      </c>
      <c r="D891" s="195"/>
      <c r="E891" s="196">
        <v>4.6399999999999997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305</v>
      </c>
      <c r="AH891" s="151">
        <v>2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 x14ac:dyDescent="0.2">
      <c r="A892" s="158"/>
      <c r="B892" s="159"/>
      <c r="C892" s="203" t="s">
        <v>1442</v>
      </c>
      <c r="D892" s="195"/>
      <c r="E892" s="196">
        <v>2.46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305</v>
      </c>
      <c r="AH892" s="151">
        <v>2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 x14ac:dyDescent="0.2">
      <c r="A893" s="158"/>
      <c r="B893" s="159"/>
      <c r="C893" s="203" t="s">
        <v>1443</v>
      </c>
      <c r="D893" s="195"/>
      <c r="E893" s="196">
        <v>2.46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305</v>
      </c>
      <c r="AH893" s="151">
        <v>2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 x14ac:dyDescent="0.2">
      <c r="A894" s="158"/>
      <c r="B894" s="159"/>
      <c r="C894" s="203" t="s">
        <v>1444</v>
      </c>
      <c r="D894" s="195"/>
      <c r="E894" s="196">
        <v>1.26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305</v>
      </c>
      <c r="AH894" s="151">
        <v>2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 x14ac:dyDescent="0.2">
      <c r="A895" s="158"/>
      <c r="B895" s="159"/>
      <c r="C895" s="203" t="s">
        <v>1445</v>
      </c>
      <c r="D895" s="195"/>
      <c r="E895" s="196">
        <v>3.08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305</v>
      </c>
      <c r="AH895" s="151">
        <v>2</v>
      </c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 x14ac:dyDescent="0.2">
      <c r="A896" s="158"/>
      <c r="B896" s="159"/>
      <c r="C896" s="204" t="s">
        <v>322</v>
      </c>
      <c r="D896" s="197"/>
      <c r="E896" s="198">
        <v>53.64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305</v>
      </c>
      <c r="AH896" s="151">
        <v>3</v>
      </c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 x14ac:dyDescent="0.2">
      <c r="A897" s="158"/>
      <c r="B897" s="159"/>
      <c r="C897" s="202" t="s">
        <v>323</v>
      </c>
      <c r="D897" s="195"/>
      <c r="E897" s="196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305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 x14ac:dyDescent="0.2">
      <c r="A898" s="158"/>
      <c r="B898" s="159"/>
      <c r="C898" s="201" t="s">
        <v>1446</v>
      </c>
      <c r="D898" s="193"/>
      <c r="E898" s="194">
        <v>59.003999999999998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305</v>
      </c>
      <c r="AH898" s="151">
        <v>0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 x14ac:dyDescent="0.2">
      <c r="A899" s="171">
        <v>107</v>
      </c>
      <c r="B899" s="172" t="s">
        <v>1447</v>
      </c>
      <c r="C899" s="188" t="s">
        <v>1448</v>
      </c>
      <c r="D899" s="173" t="s">
        <v>342</v>
      </c>
      <c r="E899" s="174">
        <v>49.148000000000003</v>
      </c>
      <c r="F899" s="175"/>
      <c r="G899" s="176">
        <f>ROUND(E899*F899,2)</f>
        <v>0</v>
      </c>
      <c r="H899" s="175"/>
      <c r="I899" s="176">
        <f>ROUND(E899*H899,2)</f>
        <v>0</v>
      </c>
      <c r="J899" s="175"/>
      <c r="K899" s="176">
        <f>ROUND(E899*J899,2)</f>
        <v>0</v>
      </c>
      <c r="L899" s="176">
        <v>21</v>
      </c>
      <c r="M899" s="176">
        <f>G899*(1+L899/100)</f>
        <v>0</v>
      </c>
      <c r="N899" s="176">
        <v>1E-4</v>
      </c>
      <c r="O899" s="176">
        <f>ROUND(E899*N899,2)</f>
        <v>0</v>
      </c>
      <c r="P899" s="176">
        <v>0</v>
      </c>
      <c r="Q899" s="176">
        <f>ROUND(E899*P899,2)</f>
        <v>0</v>
      </c>
      <c r="R899" s="176" t="s">
        <v>459</v>
      </c>
      <c r="S899" s="176" t="s">
        <v>239</v>
      </c>
      <c r="T899" s="177" t="s">
        <v>300</v>
      </c>
      <c r="U899" s="160">
        <v>0</v>
      </c>
      <c r="V899" s="160">
        <f>ROUND(E899*U899,2)</f>
        <v>0</v>
      </c>
      <c r="W899" s="160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504</v>
      </c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 x14ac:dyDescent="0.2">
      <c r="A900" s="158"/>
      <c r="B900" s="159"/>
      <c r="C900" s="202" t="s">
        <v>319</v>
      </c>
      <c r="D900" s="195"/>
      <c r="E900" s="196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305</v>
      </c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 x14ac:dyDescent="0.2">
      <c r="A901" s="158"/>
      <c r="B901" s="159"/>
      <c r="C901" s="203" t="s">
        <v>1305</v>
      </c>
      <c r="D901" s="195"/>
      <c r="E901" s="196">
        <v>5.12</v>
      </c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305</v>
      </c>
      <c r="AH901" s="151">
        <v>2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 x14ac:dyDescent="0.2">
      <c r="A902" s="158"/>
      <c r="B902" s="159"/>
      <c r="C902" s="203" t="s">
        <v>1306</v>
      </c>
      <c r="D902" s="195"/>
      <c r="E902" s="196">
        <v>0.88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305</v>
      </c>
      <c r="AH902" s="151">
        <v>2</v>
      </c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 x14ac:dyDescent="0.2">
      <c r="A903" s="158"/>
      <c r="B903" s="159"/>
      <c r="C903" s="203" t="s">
        <v>1307</v>
      </c>
      <c r="D903" s="195"/>
      <c r="E903" s="196">
        <v>9.92</v>
      </c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305</v>
      </c>
      <c r="AH903" s="151">
        <v>2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 x14ac:dyDescent="0.2">
      <c r="A904" s="158"/>
      <c r="B904" s="159"/>
      <c r="C904" s="203" t="s">
        <v>1308</v>
      </c>
      <c r="D904" s="195"/>
      <c r="E904" s="196">
        <v>2.56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305</v>
      </c>
      <c r="AH904" s="151">
        <v>2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 x14ac:dyDescent="0.2">
      <c r="A905" s="158"/>
      <c r="B905" s="159"/>
      <c r="C905" s="203" t="s">
        <v>1309</v>
      </c>
      <c r="D905" s="195"/>
      <c r="E905" s="196">
        <v>2.96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305</v>
      </c>
      <c r="AH905" s="151">
        <v>2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 x14ac:dyDescent="0.2">
      <c r="A906" s="158"/>
      <c r="B906" s="159"/>
      <c r="C906" s="203" t="s">
        <v>1310</v>
      </c>
      <c r="D906" s="195"/>
      <c r="E906" s="196">
        <v>0.57999999999999996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305</v>
      </c>
      <c r="AH906" s="151">
        <v>2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 x14ac:dyDescent="0.2">
      <c r="A907" s="158"/>
      <c r="B907" s="159"/>
      <c r="C907" s="203" t="s">
        <v>1311</v>
      </c>
      <c r="D907" s="195"/>
      <c r="E907" s="196">
        <v>3.52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305</v>
      </c>
      <c r="AH907" s="151">
        <v>2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 x14ac:dyDescent="0.2">
      <c r="A908" s="158"/>
      <c r="B908" s="159"/>
      <c r="C908" s="203" t="s">
        <v>1312</v>
      </c>
      <c r="D908" s="195"/>
      <c r="E908" s="196">
        <v>1.78</v>
      </c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305</v>
      </c>
      <c r="AH908" s="151">
        <v>2</v>
      </c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1" x14ac:dyDescent="0.2">
      <c r="A909" s="158"/>
      <c r="B909" s="159"/>
      <c r="C909" s="203" t="s">
        <v>1313</v>
      </c>
      <c r="D909" s="195"/>
      <c r="E909" s="196">
        <v>1.28</v>
      </c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305</v>
      </c>
      <c r="AH909" s="151">
        <v>2</v>
      </c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outlineLevel="1" x14ac:dyDescent="0.2">
      <c r="A910" s="158"/>
      <c r="B910" s="159"/>
      <c r="C910" s="203" t="s">
        <v>1314</v>
      </c>
      <c r="D910" s="195"/>
      <c r="E910" s="196">
        <v>0.57999999999999996</v>
      </c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305</v>
      </c>
      <c r="AH910" s="151">
        <v>2</v>
      </c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 x14ac:dyDescent="0.2">
      <c r="A911" s="158"/>
      <c r="B911" s="159"/>
      <c r="C911" s="203" t="s">
        <v>1315</v>
      </c>
      <c r="D911" s="195"/>
      <c r="E911" s="196">
        <v>3.84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305</v>
      </c>
      <c r="AH911" s="151">
        <v>2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 x14ac:dyDescent="0.2">
      <c r="A912" s="158"/>
      <c r="B912" s="159"/>
      <c r="C912" s="203" t="s">
        <v>1316</v>
      </c>
      <c r="D912" s="195"/>
      <c r="E912" s="196">
        <v>3.52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305</v>
      </c>
      <c r="AH912" s="151">
        <v>2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 x14ac:dyDescent="0.2">
      <c r="A913" s="158"/>
      <c r="B913" s="159"/>
      <c r="C913" s="203" t="s">
        <v>1449</v>
      </c>
      <c r="D913" s="195"/>
      <c r="E913" s="196">
        <v>2.1800000000000002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305</v>
      </c>
      <c r="AH913" s="151">
        <v>2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 x14ac:dyDescent="0.2">
      <c r="A914" s="158"/>
      <c r="B914" s="159"/>
      <c r="C914" s="203" t="s">
        <v>1450</v>
      </c>
      <c r="D914" s="195"/>
      <c r="E914" s="196">
        <v>2.1800000000000002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305</v>
      </c>
      <c r="AH914" s="151">
        <v>2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 x14ac:dyDescent="0.2">
      <c r="A915" s="158"/>
      <c r="B915" s="159"/>
      <c r="C915" s="203" t="s">
        <v>1451</v>
      </c>
      <c r="D915" s="195"/>
      <c r="E915" s="196">
        <v>0.98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305</v>
      </c>
      <c r="AH915" s="151">
        <v>2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 x14ac:dyDescent="0.2">
      <c r="A916" s="158"/>
      <c r="B916" s="159"/>
      <c r="C916" s="203" t="s">
        <v>1452</v>
      </c>
      <c r="D916" s="195"/>
      <c r="E916" s="196">
        <v>2.8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305</v>
      </c>
      <c r="AH916" s="151">
        <v>2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 x14ac:dyDescent="0.2">
      <c r="A917" s="158"/>
      <c r="B917" s="159"/>
      <c r="C917" s="204" t="s">
        <v>322</v>
      </c>
      <c r="D917" s="197"/>
      <c r="E917" s="198">
        <v>44.68</v>
      </c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305</v>
      </c>
      <c r="AH917" s="151">
        <v>3</v>
      </c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 x14ac:dyDescent="0.2">
      <c r="A918" s="158"/>
      <c r="B918" s="159"/>
      <c r="C918" s="202" t="s">
        <v>323</v>
      </c>
      <c r="D918" s="195"/>
      <c r="E918" s="196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305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 x14ac:dyDescent="0.2">
      <c r="A919" s="158"/>
      <c r="B919" s="159"/>
      <c r="C919" s="201" t="s">
        <v>1453</v>
      </c>
      <c r="D919" s="193"/>
      <c r="E919" s="194">
        <v>49.148000000000003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305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1" x14ac:dyDescent="0.2">
      <c r="A920" s="171">
        <v>108</v>
      </c>
      <c r="B920" s="172" t="s">
        <v>1454</v>
      </c>
      <c r="C920" s="188" t="s">
        <v>1455</v>
      </c>
      <c r="D920" s="173" t="s">
        <v>342</v>
      </c>
      <c r="E920" s="174">
        <v>19.425999999999998</v>
      </c>
      <c r="F920" s="175"/>
      <c r="G920" s="176">
        <f>ROUND(E920*F920,2)</f>
        <v>0</v>
      </c>
      <c r="H920" s="175"/>
      <c r="I920" s="176">
        <f>ROUND(E920*H920,2)</f>
        <v>0</v>
      </c>
      <c r="J920" s="175"/>
      <c r="K920" s="176">
        <f>ROUND(E920*J920,2)</f>
        <v>0</v>
      </c>
      <c r="L920" s="176">
        <v>21</v>
      </c>
      <c r="M920" s="176">
        <f>G920*(1+L920/100)</f>
        <v>0</v>
      </c>
      <c r="N920" s="176">
        <v>1E-4</v>
      </c>
      <c r="O920" s="176">
        <f>ROUND(E920*N920,2)</f>
        <v>0</v>
      </c>
      <c r="P920" s="176">
        <v>0</v>
      </c>
      <c r="Q920" s="176">
        <f>ROUND(E920*P920,2)</f>
        <v>0</v>
      </c>
      <c r="R920" s="176" t="s">
        <v>459</v>
      </c>
      <c r="S920" s="176" t="s">
        <v>239</v>
      </c>
      <c r="T920" s="177" t="s">
        <v>240</v>
      </c>
      <c r="U920" s="160">
        <v>0</v>
      </c>
      <c r="V920" s="160">
        <f>ROUND(E920*U920,2)</f>
        <v>0</v>
      </c>
      <c r="W920" s="160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504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 x14ac:dyDescent="0.2">
      <c r="A921" s="158"/>
      <c r="B921" s="159"/>
      <c r="C921" s="202" t="s">
        <v>319</v>
      </c>
      <c r="D921" s="195"/>
      <c r="E921" s="196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305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 x14ac:dyDescent="0.2">
      <c r="A922" s="158"/>
      <c r="B922" s="159"/>
      <c r="C922" s="203" t="s">
        <v>1456</v>
      </c>
      <c r="D922" s="195"/>
      <c r="E922" s="196">
        <v>9.58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305</v>
      </c>
      <c r="AH922" s="151">
        <v>2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 x14ac:dyDescent="0.2">
      <c r="A923" s="158"/>
      <c r="B923" s="159"/>
      <c r="C923" s="203" t="s">
        <v>1457</v>
      </c>
      <c r="D923" s="195"/>
      <c r="E923" s="196">
        <v>8.08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305</v>
      </c>
      <c r="AH923" s="151">
        <v>2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 x14ac:dyDescent="0.2">
      <c r="A924" s="158"/>
      <c r="B924" s="159"/>
      <c r="C924" s="204" t="s">
        <v>322</v>
      </c>
      <c r="D924" s="197"/>
      <c r="E924" s="198">
        <v>17.66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305</v>
      </c>
      <c r="AH924" s="151">
        <v>3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 x14ac:dyDescent="0.2">
      <c r="A925" s="158"/>
      <c r="B925" s="159"/>
      <c r="C925" s="202" t="s">
        <v>323</v>
      </c>
      <c r="D925" s="195"/>
      <c r="E925" s="196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305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 x14ac:dyDescent="0.2">
      <c r="A926" s="158"/>
      <c r="B926" s="159"/>
      <c r="C926" s="201" t="s">
        <v>1458</v>
      </c>
      <c r="D926" s="193"/>
      <c r="E926" s="194">
        <v>19.425999999999998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305</v>
      </c>
      <c r="AH926" s="151">
        <v>0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x14ac:dyDescent="0.2">
      <c r="A927" s="165" t="s">
        <v>234</v>
      </c>
      <c r="B927" s="166" t="s">
        <v>120</v>
      </c>
      <c r="C927" s="187" t="s">
        <v>121</v>
      </c>
      <c r="D927" s="167"/>
      <c r="E927" s="168"/>
      <c r="F927" s="169"/>
      <c r="G927" s="169">
        <f>SUMIF(AG928:AG1049,"&lt;&gt;NOR",G928:G1049)</f>
        <v>0</v>
      </c>
      <c r="H927" s="169"/>
      <c r="I927" s="169">
        <f>SUM(I928:I1049)</f>
        <v>0</v>
      </c>
      <c r="J927" s="169"/>
      <c r="K927" s="169">
        <f>SUM(K928:K1049)</f>
        <v>0</v>
      </c>
      <c r="L927" s="169"/>
      <c r="M927" s="169">
        <f>SUM(M928:M1049)</f>
        <v>0</v>
      </c>
      <c r="N927" s="169"/>
      <c r="O927" s="169">
        <f>SUM(O928:O1049)</f>
        <v>123.52000000000002</v>
      </c>
      <c r="P927" s="169"/>
      <c r="Q927" s="169">
        <f>SUM(Q928:Q1049)</f>
        <v>0</v>
      </c>
      <c r="R927" s="169"/>
      <c r="S927" s="169"/>
      <c r="T927" s="170"/>
      <c r="U927" s="164"/>
      <c r="V927" s="164">
        <f>SUM(V928:V1049)</f>
        <v>501.89</v>
      </c>
      <c r="W927" s="164"/>
      <c r="AG927" t="s">
        <v>235</v>
      </c>
    </row>
    <row r="928" spans="1:60" outlineLevel="1" x14ac:dyDescent="0.2">
      <c r="A928" s="171">
        <v>109</v>
      </c>
      <c r="B928" s="172" t="s">
        <v>1459</v>
      </c>
      <c r="C928" s="188" t="s">
        <v>1460</v>
      </c>
      <c r="D928" s="173" t="s">
        <v>298</v>
      </c>
      <c r="E928" s="174">
        <v>18.536200000000001</v>
      </c>
      <c r="F928" s="175"/>
      <c r="G928" s="176">
        <f>ROUND(E928*F928,2)</f>
        <v>0</v>
      </c>
      <c r="H928" s="175"/>
      <c r="I928" s="176">
        <f>ROUND(E928*H928,2)</f>
        <v>0</v>
      </c>
      <c r="J928" s="175"/>
      <c r="K928" s="176">
        <f>ROUND(E928*J928,2)</f>
        <v>0</v>
      </c>
      <c r="L928" s="176">
        <v>21</v>
      </c>
      <c r="M928" s="176">
        <f>G928*(1+L928/100)</f>
        <v>0</v>
      </c>
      <c r="N928" s="176">
        <v>2.5249999999999999</v>
      </c>
      <c r="O928" s="176">
        <f>ROUND(E928*N928,2)</f>
        <v>46.8</v>
      </c>
      <c r="P928" s="176">
        <v>0</v>
      </c>
      <c r="Q928" s="176">
        <f>ROUND(E928*P928,2)</f>
        <v>0</v>
      </c>
      <c r="R928" s="176" t="s">
        <v>318</v>
      </c>
      <c r="S928" s="176" t="s">
        <v>239</v>
      </c>
      <c r="T928" s="177" t="s">
        <v>300</v>
      </c>
      <c r="U928" s="160">
        <v>2.3170000000000002</v>
      </c>
      <c r="V928" s="160">
        <f>ROUND(E928*U928,2)</f>
        <v>42.95</v>
      </c>
      <c r="W928" s="160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301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 x14ac:dyDescent="0.2">
      <c r="A929" s="158"/>
      <c r="B929" s="159"/>
      <c r="C929" s="265" t="s">
        <v>1461</v>
      </c>
      <c r="D929" s="266"/>
      <c r="E929" s="266"/>
      <c r="F929" s="266"/>
      <c r="G929" s="266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303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 x14ac:dyDescent="0.2">
      <c r="A930" s="158"/>
      <c r="B930" s="159"/>
      <c r="C930" s="201" t="s">
        <v>1462</v>
      </c>
      <c r="D930" s="193"/>
      <c r="E930" s="194">
        <v>17.411169999999998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305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 x14ac:dyDescent="0.2">
      <c r="A931" s="158"/>
      <c r="B931" s="159"/>
      <c r="C931" s="201" t="s">
        <v>1463</v>
      </c>
      <c r="D931" s="193"/>
      <c r="E931" s="194">
        <v>1.125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305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 x14ac:dyDescent="0.2">
      <c r="A932" s="171">
        <v>110</v>
      </c>
      <c r="B932" s="172" t="s">
        <v>1464</v>
      </c>
      <c r="C932" s="188" t="s">
        <v>1465</v>
      </c>
      <c r="D932" s="173" t="s">
        <v>298</v>
      </c>
      <c r="E932" s="174">
        <v>30.923999999999999</v>
      </c>
      <c r="F932" s="175"/>
      <c r="G932" s="176">
        <f>ROUND(E932*F932,2)</f>
        <v>0</v>
      </c>
      <c r="H932" s="175"/>
      <c r="I932" s="176">
        <f>ROUND(E932*H932,2)</f>
        <v>0</v>
      </c>
      <c r="J932" s="175"/>
      <c r="K932" s="176">
        <f>ROUND(E932*J932,2)</f>
        <v>0</v>
      </c>
      <c r="L932" s="176">
        <v>21</v>
      </c>
      <c r="M932" s="176">
        <f>G932*(1+L932/100)</f>
        <v>0</v>
      </c>
      <c r="N932" s="176">
        <v>0</v>
      </c>
      <c r="O932" s="176">
        <f>ROUND(E932*N932,2)</f>
        <v>0</v>
      </c>
      <c r="P932" s="176">
        <v>0</v>
      </c>
      <c r="Q932" s="176">
        <f>ROUND(E932*P932,2)</f>
        <v>0</v>
      </c>
      <c r="R932" s="176" t="s">
        <v>318</v>
      </c>
      <c r="S932" s="176" t="s">
        <v>239</v>
      </c>
      <c r="T932" s="177" t="s">
        <v>300</v>
      </c>
      <c r="U932" s="160">
        <v>0.82</v>
      </c>
      <c r="V932" s="160">
        <f>ROUND(E932*U932,2)</f>
        <v>25.36</v>
      </c>
      <c r="W932" s="160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301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 x14ac:dyDescent="0.2">
      <c r="A933" s="158"/>
      <c r="B933" s="159"/>
      <c r="C933" s="265" t="s">
        <v>440</v>
      </c>
      <c r="D933" s="266"/>
      <c r="E933" s="266"/>
      <c r="F933" s="266"/>
      <c r="G933" s="266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303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 x14ac:dyDescent="0.2">
      <c r="A934" s="158"/>
      <c r="B934" s="159"/>
      <c r="C934" s="201" t="s">
        <v>1466</v>
      </c>
      <c r="D934" s="193"/>
      <c r="E934" s="194">
        <v>30.923999999999999</v>
      </c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305</v>
      </c>
      <c r="AH934" s="151">
        <v>0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 x14ac:dyDescent="0.2">
      <c r="A935" s="171">
        <v>111</v>
      </c>
      <c r="B935" s="172" t="s">
        <v>1467</v>
      </c>
      <c r="C935" s="188" t="s">
        <v>1468</v>
      </c>
      <c r="D935" s="173" t="s">
        <v>298</v>
      </c>
      <c r="E935" s="174">
        <v>17.411200000000001</v>
      </c>
      <c r="F935" s="175"/>
      <c r="G935" s="176">
        <f>ROUND(E935*F935,2)</f>
        <v>0</v>
      </c>
      <c r="H935" s="175"/>
      <c r="I935" s="176">
        <f>ROUND(E935*H935,2)</f>
        <v>0</v>
      </c>
      <c r="J935" s="175"/>
      <c r="K935" s="176">
        <f>ROUND(E935*J935,2)</f>
        <v>0</v>
      </c>
      <c r="L935" s="176">
        <v>21</v>
      </c>
      <c r="M935" s="176">
        <f>G935*(1+L935/100)</f>
        <v>0</v>
      </c>
      <c r="N935" s="176">
        <v>0</v>
      </c>
      <c r="O935" s="176">
        <f>ROUND(E935*N935,2)</f>
        <v>0</v>
      </c>
      <c r="P935" s="176">
        <v>0</v>
      </c>
      <c r="Q935" s="176">
        <f>ROUND(E935*P935,2)</f>
        <v>0</v>
      </c>
      <c r="R935" s="176" t="s">
        <v>318</v>
      </c>
      <c r="S935" s="176" t="s">
        <v>239</v>
      </c>
      <c r="T935" s="177" t="s">
        <v>300</v>
      </c>
      <c r="U935" s="160">
        <v>0.20499999999999999</v>
      </c>
      <c r="V935" s="160">
        <f>ROUND(E935*U935,2)</f>
        <v>3.57</v>
      </c>
      <c r="W935" s="160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301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 x14ac:dyDescent="0.2">
      <c r="A936" s="158"/>
      <c r="B936" s="159"/>
      <c r="C936" s="265" t="s">
        <v>440</v>
      </c>
      <c r="D936" s="266"/>
      <c r="E936" s="266"/>
      <c r="F936" s="266"/>
      <c r="G936" s="266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303</v>
      </c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 x14ac:dyDescent="0.2">
      <c r="A937" s="158"/>
      <c r="B937" s="159"/>
      <c r="C937" s="201" t="s">
        <v>1462</v>
      </c>
      <c r="D937" s="193"/>
      <c r="E937" s="194">
        <v>17.411169999999998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305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ht="22.5" outlineLevel="1" x14ac:dyDescent="0.2">
      <c r="A938" s="171">
        <v>112</v>
      </c>
      <c r="B938" s="172" t="s">
        <v>1469</v>
      </c>
      <c r="C938" s="188" t="s">
        <v>1470</v>
      </c>
      <c r="D938" s="173" t="s">
        <v>314</v>
      </c>
      <c r="E938" s="174">
        <v>1.0256000000000001</v>
      </c>
      <c r="F938" s="175"/>
      <c r="G938" s="176">
        <f>ROUND(E938*F938,2)</f>
        <v>0</v>
      </c>
      <c r="H938" s="175"/>
      <c r="I938" s="176">
        <f>ROUND(E938*H938,2)</f>
        <v>0</v>
      </c>
      <c r="J938" s="175"/>
      <c r="K938" s="176">
        <f>ROUND(E938*J938,2)</f>
        <v>0</v>
      </c>
      <c r="L938" s="176">
        <v>21</v>
      </c>
      <c r="M938" s="176">
        <f>G938*(1+L938/100)</f>
        <v>0</v>
      </c>
      <c r="N938" s="176">
        <v>1.0662499999999999</v>
      </c>
      <c r="O938" s="176">
        <f>ROUND(E938*N938,2)</f>
        <v>1.0900000000000001</v>
      </c>
      <c r="P938" s="176">
        <v>0</v>
      </c>
      <c r="Q938" s="176">
        <f>ROUND(E938*P938,2)</f>
        <v>0</v>
      </c>
      <c r="R938" s="176" t="s">
        <v>318</v>
      </c>
      <c r="S938" s="176" t="s">
        <v>239</v>
      </c>
      <c r="T938" s="177" t="s">
        <v>300</v>
      </c>
      <c r="U938" s="160">
        <v>15.231</v>
      </c>
      <c r="V938" s="160">
        <f>ROUND(E938*U938,2)</f>
        <v>15.62</v>
      </c>
      <c r="W938" s="160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301</v>
      </c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 x14ac:dyDescent="0.2">
      <c r="A939" s="158"/>
      <c r="B939" s="159"/>
      <c r="C939" s="201" t="s">
        <v>1471</v>
      </c>
      <c r="D939" s="193"/>
      <c r="E939" s="194">
        <v>1.02565</v>
      </c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305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ht="22.5" outlineLevel="1" x14ac:dyDescent="0.2">
      <c r="A940" s="171">
        <v>113</v>
      </c>
      <c r="B940" s="172" t="s">
        <v>441</v>
      </c>
      <c r="C940" s="188" t="s">
        <v>442</v>
      </c>
      <c r="D940" s="173" t="s">
        <v>314</v>
      </c>
      <c r="E940" s="174">
        <v>0.51070000000000004</v>
      </c>
      <c r="F940" s="175"/>
      <c r="G940" s="176">
        <f>ROUND(E940*F940,2)</f>
        <v>0</v>
      </c>
      <c r="H940" s="175"/>
      <c r="I940" s="176">
        <f>ROUND(E940*H940,2)</f>
        <v>0</v>
      </c>
      <c r="J940" s="175"/>
      <c r="K940" s="176">
        <f>ROUND(E940*J940,2)</f>
        <v>0</v>
      </c>
      <c r="L940" s="176">
        <v>21</v>
      </c>
      <c r="M940" s="176">
        <f>G940*(1+L940/100)</f>
        <v>0</v>
      </c>
      <c r="N940" s="176">
        <v>1.0662499999999999</v>
      </c>
      <c r="O940" s="176">
        <f>ROUND(E940*N940,2)</f>
        <v>0.54</v>
      </c>
      <c r="P940" s="176">
        <v>0</v>
      </c>
      <c r="Q940" s="176">
        <f>ROUND(E940*P940,2)</f>
        <v>0</v>
      </c>
      <c r="R940" s="176" t="s">
        <v>318</v>
      </c>
      <c r="S940" s="176" t="s">
        <v>239</v>
      </c>
      <c r="T940" s="177" t="s">
        <v>300</v>
      </c>
      <c r="U940" s="160">
        <v>15.231</v>
      </c>
      <c r="V940" s="160">
        <f>ROUND(E940*U940,2)</f>
        <v>7.78</v>
      </c>
      <c r="W940" s="160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443</v>
      </c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 x14ac:dyDescent="0.2">
      <c r="A941" s="158"/>
      <c r="B941" s="159"/>
      <c r="C941" s="201" t="s">
        <v>1472</v>
      </c>
      <c r="D941" s="193"/>
      <c r="E941" s="194">
        <v>0.51073000000000002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305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ht="22.5" outlineLevel="1" x14ac:dyDescent="0.2">
      <c r="A942" s="171">
        <v>114</v>
      </c>
      <c r="B942" s="172" t="s">
        <v>1473</v>
      </c>
      <c r="C942" s="188" t="s">
        <v>1474</v>
      </c>
      <c r="D942" s="173" t="s">
        <v>298</v>
      </c>
      <c r="E942" s="174">
        <v>30.923999999999999</v>
      </c>
      <c r="F942" s="175"/>
      <c r="G942" s="176">
        <f>ROUND(E942*F942,2)</f>
        <v>0</v>
      </c>
      <c r="H942" s="175"/>
      <c r="I942" s="176">
        <f>ROUND(E942*H942,2)</f>
        <v>0</v>
      </c>
      <c r="J942" s="175"/>
      <c r="K942" s="176">
        <f>ROUND(E942*J942,2)</f>
        <v>0</v>
      </c>
      <c r="L942" s="176">
        <v>21</v>
      </c>
      <c r="M942" s="176">
        <f>G942*(1+L942/100)</f>
        <v>0</v>
      </c>
      <c r="N942" s="176">
        <v>1.8685</v>
      </c>
      <c r="O942" s="176">
        <f>ROUND(E942*N942,2)</f>
        <v>57.78</v>
      </c>
      <c r="P942" s="176">
        <v>0</v>
      </c>
      <c r="Q942" s="176">
        <f>ROUND(E942*P942,2)</f>
        <v>0</v>
      </c>
      <c r="R942" s="176" t="s">
        <v>318</v>
      </c>
      <c r="S942" s="176" t="s">
        <v>239</v>
      </c>
      <c r="T942" s="177" t="s">
        <v>300</v>
      </c>
      <c r="U942" s="160">
        <v>2.9820000000000002</v>
      </c>
      <c r="V942" s="160">
        <f>ROUND(E942*U942,2)</f>
        <v>92.22</v>
      </c>
      <c r="W942" s="160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301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 x14ac:dyDescent="0.2">
      <c r="A943" s="158"/>
      <c r="B943" s="159"/>
      <c r="C943" s="201" t="s">
        <v>1466</v>
      </c>
      <c r="D943" s="193"/>
      <c r="E943" s="194">
        <v>30.923999999999999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305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ht="22.5" outlineLevel="1" x14ac:dyDescent="0.2">
      <c r="A944" s="171">
        <v>115</v>
      </c>
      <c r="B944" s="172" t="s">
        <v>1475</v>
      </c>
      <c r="C944" s="188" t="s">
        <v>1476</v>
      </c>
      <c r="D944" s="173" t="s">
        <v>298</v>
      </c>
      <c r="E944" s="174">
        <v>67.3232</v>
      </c>
      <c r="F944" s="175"/>
      <c r="G944" s="176">
        <f>ROUND(E944*F944,2)</f>
        <v>0</v>
      </c>
      <c r="H944" s="175"/>
      <c r="I944" s="176">
        <f>ROUND(E944*H944,2)</f>
        <v>0</v>
      </c>
      <c r="J944" s="175"/>
      <c r="K944" s="176">
        <f>ROUND(E944*J944,2)</f>
        <v>0</v>
      </c>
      <c r="L944" s="176">
        <v>21</v>
      </c>
      <c r="M944" s="176">
        <f>G944*(1+L944/100)</f>
        <v>0</v>
      </c>
      <c r="N944" s="176">
        <v>0</v>
      </c>
      <c r="O944" s="176">
        <f>ROUND(E944*N944,2)</f>
        <v>0</v>
      </c>
      <c r="P944" s="176">
        <v>0</v>
      </c>
      <c r="Q944" s="176">
        <f>ROUND(E944*P944,2)</f>
        <v>0</v>
      </c>
      <c r="R944" s="176" t="s">
        <v>318</v>
      </c>
      <c r="S944" s="176" t="s">
        <v>239</v>
      </c>
      <c r="T944" s="177" t="s">
        <v>300</v>
      </c>
      <c r="U944" s="160">
        <v>1.8360000000000001</v>
      </c>
      <c r="V944" s="160">
        <f>ROUND(E944*U944,2)</f>
        <v>123.61</v>
      </c>
      <c r="W944" s="160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301</v>
      </c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 x14ac:dyDescent="0.2">
      <c r="A945" s="158"/>
      <c r="B945" s="159"/>
      <c r="C945" s="265" t="s">
        <v>1477</v>
      </c>
      <c r="D945" s="266"/>
      <c r="E945" s="266"/>
      <c r="F945" s="266"/>
      <c r="G945" s="266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303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 x14ac:dyDescent="0.2">
      <c r="A946" s="158"/>
      <c r="B946" s="159"/>
      <c r="C946" s="201" t="s">
        <v>1478</v>
      </c>
      <c r="D946" s="193"/>
      <c r="E946" s="194">
        <v>67.323210000000003</v>
      </c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305</v>
      </c>
      <c r="AH946" s="151">
        <v>0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ht="33.75" outlineLevel="1" x14ac:dyDescent="0.2">
      <c r="A947" s="171">
        <v>116</v>
      </c>
      <c r="B947" s="172" t="s">
        <v>1479</v>
      </c>
      <c r="C947" s="188" t="s">
        <v>1480</v>
      </c>
      <c r="D947" s="173" t="s">
        <v>327</v>
      </c>
      <c r="E947" s="174">
        <v>399.32549999999998</v>
      </c>
      <c r="F947" s="175"/>
      <c r="G947" s="176">
        <f>ROUND(E947*F947,2)</f>
        <v>0</v>
      </c>
      <c r="H947" s="175"/>
      <c r="I947" s="176">
        <f>ROUND(E947*H947,2)</f>
        <v>0</v>
      </c>
      <c r="J947" s="175"/>
      <c r="K947" s="176">
        <f>ROUND(E947*J947,2)</f>
        <v>0</v>
      </c>
      <c r="L947" s="176">
        <v>21</v>
      </c>
      <c r="M947" s="176">
        <f>G947*(1+L947/100)</f>
        <v>0</v>
      </c>
      <c r="N947" s="176">
        <v>4.2860000000000002E-2</v>
      </c>
      <c r="O947" s="176">
        <f>ROUND(E947*N947,2)</f>
        <v>17.12</v>
      </c>
      <c r="P947" s="176">
        <v>0</v>
      </c>
      <c r="Q947" s="176">
        <f>ROUND(E947*P947,2)</f>
        <v>0</v>
      </c>
      <c r="R947" s="176" t="s">
        <v>318</v>
      </c>
      <c r="S947" s="176" t="s">
        <v>239</v>
      </c>
      <c r="T947" s="177" t="s">
        <v>300</v>
      </c>
      <c r="U947" s="160">
        <v>0.27174999999999999</v>
      </c>
      <c r="V947" s="160">
        <f>ROUND(E947*U947,2)</f>
        <v>108.52</v>
      </c>
      <c r="W947" s="160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301</v>
      </c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 x14ac:dyDescent="0.2">
      <c r="A948" s="158"/>
      <c r="B948" s="159"/>
      <c r="C948" s="265" t="s">
        <v>1481</v>
      </c>
      <c r="D948" s="266"/>
      <c r="E948" s="266"/>
      <c r="F948" s="266"/>
      <c r="G948" s="266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303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 x14ac:dyDescent="0.2">
      <c r="A949" s="158"/>
      <c r="B949" s="159"/>
      <c r="C949" s="201" t="s">
        <v>1482</v>
      </c>
      <c r="D949" s="193"/>
      <c r="E949" s="194">
        <v>75.7</v>
      </c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305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 x14ac:dyDescent="0.2">
      <c r="A950" s="158"/>
      <c r="B950" s="159"/>
      <c r="C950" s="201" t="s">
        <v>1056</v>
      </c>
      <c r="D950" s="193"/>
      <c r="E950" s="194">
        <v>6.5</v>
      </c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305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 x14ac:dyDescent="0.2">
      <c r="A951" s="158"/>
      <c r="B951" s="159"/>
      <c r="C951" s="201" t="s">
        <v>1057</v>
      </c>
      <c r="D951" s="193"/>
      <c r="E951" s="194">
        <v>8.6</v>
      </c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305</v>
      </c>
      <c r="AH951" s="151">
        <v>0</v>
      </c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 x14ac:dyDescent="0.2">
      <c r="A952" s="158"/>
      <c r="B952" s="159"/>
      <c r="C952" s="201" t="s">
        <v>1069</v>
      </c>
      <c r="D952" s="193"/>
      <c r="E952" s="194">
        <v>4.9000000000000004</v>
      </c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305</v>
      </c>
      <c r="AH952" s="151">
        <v>0</v>
      </c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 x14ac:dyDescent="0.2">
      <c r="A953" s="158"/>
      <c r="B953" s="159"/>
      <c r="C953" s="201" t="s">
        <v>1058</v>
      </c>
      <c r="D953" s="193"/>
      <c r="E953" s="194">
        <v>5.0999999999999996</v>
      </c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305</v>
      </c>
      <c r="AH953" s="151">
        <v>0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 x14ac:dyDescent="0.2">
      <c r="A954" s="158"/>
      <c r="B954" s="159"/>
      <c r="C954" s="201" t="s">
        <v>1059</v>
      </c>
      <c r="D954" s="193"/>
      <c r="E954" s="194">
        <v>8.6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305</v>
      </c>
      <c r="AH954" s="151">
        <v>0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 x14ac:dyDescent="0.2">
      <c r="A955" s="158"/>
      <c r="B955" s="159"/>
      <c r="C955" s="201" t="s">
        <v>1070</v>
      </c>
      <c r="D955" s="193"/>
      <c r="E955" s="194">
        <v>3.8</v>
      </c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305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1" x14ac:dyDescent="0.2">
      <c r="A956" s="158"/>
      <c r="B956" s="159"/>
      <c r="C956" s="201" t="s">
        <v>1071</v>
      </c>
      <c r="D956" s="193"/>
      <c r="E956" s="194">
        <v>1.1000000000000001</v>
      </c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305</v>
      </c>
      <c r="AH956" s="151">
        <v>0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 x14ac:dyDescent="0.2">
      <c r="A957" s="158"/>
      <c r="B957" s="159"/>
      <c r="C957" s="201" t="s">
        <v>1072</v>
      </c>
      <c r="D957" s="193"/>
      <c r="E957" s="194">
        <v>5.6</v>
      </c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305</v>
      </c>
      <c r="AH957" s="151">
        <v>0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 x14ac:dyDescent="0.2">
      <c r="A958" s="158"/>
      <c r="B958" s="159"/>
      <c r="C958" s="201" t="s">
        <v>1483</v>
      </c>
      <c r="D958" s="193"/>
      <c r="E958" s="194">
        <v>6</v>
      </c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305</v>
      </c>
      <c r="AH958" s="151">
        <v>0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 x14ac:dyDescent="0.2">
      <c r="A959" s="158"/>
      <c r="B959" s="159"/>
      <c r="C959" s="201" t="s">
        <v>1074</v>
      </c>
      <c r="D959" s="193"/>
      <c r="E959" s="194">
        <v>2.7</v>
      </c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305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1" x14ac:dyDescent="0.2">
      <c r="A960" s="158"/>
      <c r="B960" s="159"/>
      <c r="C960" s="201" t="s">
        <v>1075</v>
      </c>
      <c r="D960" s="193"/>
      <c r="E960" s="194">
        <v>5.5</v>
      </c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305</v>
      </c>
      <c r="AH960" s="151">
        <v>0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 x14ac:dyDescent="0.2">
      <c r="A961" s="158"/>
      <c r="B961" s="159"/>
      <c r="C961" s="201" t="s">
        <v>1076</v>
      </c>
      <c r="D961" s="193"/>
      <c r="E961" s="194">
        <v>7.5</v>
      </c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305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1" x14ac:dyDescent="0.2">
      <c r="A962" s="158"/>
      <c r="B962" s="159"/>
      <c r="C962" s="201" t="s">
        <v>1077</v>
      </c>
      <c r="D962" s="193"/>
      <c r="E962" s="194">
        <v>5.5</v>
      </c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305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 x14ac:dyDescent="0.2">
      <c r="A963" s="158"/>
      <c r="B963" s="159"/>
      <c r="C963" s="201" t="s">
        <v>1060</v>
      </c>
      <c r="D963" s="193"/>
      <c r="E963" s="194">
        <v>12.6</v>
      </c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305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 x14ac:dyDescent="0.2">
      <c r="A964" s="158"/>
      <c r="B964" s="159"/>
      <c r="C964" s="201" t="s">
        <v>1061</v>
      </c>
      <c r="D964" s="193"/>
      <c r="E964" s="194">
        <v>25.2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305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 x14ac:dyDescent="0.2">
      <c r="A965" s="158"/>
      <c r="B965" s="159"/>
      <c r="C965" s="201" t="s">
        <v>1484</v>
      </c>
      <c r="D965" s="193"/>
      <c r="E965" s="194">
        <v>126.3</v>
      </c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305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 x14ac:dyDescent="0.2">
      <c r="A966" s="158"/>
      <c r="B966" s="159"/>
      <c r="C966" s="201" t="s">
        <v>1062</v>
      </c>
      <c r="D966" s="193"/>
      <c r="E966" s="194">
        <v>104.8</v>
      </c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305</v>
      </c>
      <c r="AH966" s="151">
        <v>0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 x14ac:dyDescent="0.2">
      <c r="A967" s="158"/>
      <c r="B967" s="159"/>
      <c r="C967" s="201" t="s">
        <v>1063</v>
      </c>
      <c r="D967" s="193"/>
      <c r="E967" s="194">
        <v>7.5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305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1" x14ac:dyDescent="0.2">
      <c r="A968" s="158"/>
      <c r="B968" s="159"/>
      <c r="C968" s="201" t="s">
        <v>1064</v>
      </c>
      <c r="D968" s="193"/>
      <c r="E968" s="194">
        <v>44.4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305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 x14ac:dyDescent="0.2">
      <c r="A969" s="158"/>
      <c r="B969" s="159"/>
      <c r="C969" s="201" t="s">
        <v>1065</v>
      </c>
      <c r="D969" s="193"/>
      <c r="E969" s="194">
        <v>40.4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305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 x14ac:dyDescent="0.2">
      <c r="A970" s="158"/>
      <c r="B970" s="159"/>
      <c r="C970" s="201" t="s">
        <v>1066</v>
      </c>
      <c r="D970" s="193"/>
      <c r="E970" s="194">
        <v>3.8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305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 x14ac:dyDescent="0.2">
      <c r="A971" s="158"/>
      <c r="B971" s="159"/>
      <c r="C971" s="201" t="s">
        <v>1079</v>
      </c>
      <c r="D971" s="193"/>
      <c r="E971" s="194">
        <v>3.3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305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 x14ac:dyDescent="0.2">
      <c r="A972" s="158"/>
      <c r="B972" s="159"/>
      <c r="C972" s="201" t="s">
        <v>1485</v>
      </c>
      <c r="D972" s="193"/>
      <c r="E972" s="194">
        <v>-116.0745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305</v>
      </c>
      <c r="AH972" s="151">
        <v>0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 x14ac:dyDescent="0.2">
      <c r="A973" s="171">
        <v>117</v>
      </c>
      <c r="B973" s="172" t="s">
        <v>1486</v>
      </c>
      <c r="C973" s="188" t="s">
        <v>1487</v>
      </c>
      <c r="D973" s="173" t="s">
        <v>327</v>
      </c>
      <c r="E973" s="174">
        <v>399.32549999999998</v>
      </c>
      <c r="F973" s="175"/>
      <c r="G973" s="176">
        <f>ROUND(E973*F973,2)</f>
        <v>0</v>
      </c>
      <c r="H973" s="175"/>
      <c r="I973" s="176">
        <f>ROUND(E973*H973,2)</f>
        <v>0</v>
      </c>
      <c r="J973" s="175"/>
      <c r="K973" s="176">
        <f>ROUND(E973*J973,2)</f>
        <v>0</v>
      </c>
      <c r="L973" s="176">
        <v>21</v>
      </c>
      <c r="M973" s="176">
        <f>G973*(1+L973/100)</f>
        <v>0</v>
      </c>
      <c r="N973" s="176">
        <v>2.7999999999999998E-4</v>
      </c>
      <c r="O973" s="176">
        <f>ROUND(E973*N973,2)</f>
        <v>0.11</v>
      </c>
      <c r="P973" s="176">
        <v>0</v>
      </c>
      <c r="Q973" s="176">
        <f>ROUND(E973*P973,2)</f>
        <v>0</v>
      </c>
      <c r="R973" s="176" t="s">
        <v>318</v>
      </c>
      <c r="S973" s="176" t="s">
        <v>239</v>
      </c>
      <c r="T973" s="177" t="s">
        <v>300</v>
      </c>
      <c r="U973" s="160">
        <v>0.09</v>
      </c>
      <c r="V973" s="160">
        <f>ROUND(E973*U973,2)</f>
        <v>35.94</v>
      </c>
      <c r="W973" s="160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301</v>
      </c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 x14ac:dyDescent="0.2">
      <c r="A974" s="158"/>
      <c r="B974" s="159"/>
      <c r="C974" s="265" t="s">
        <v>1481</v>
      </c>
      <c r="D974" s="266"/>
      <c r="E974" s="266"/>
      <c r="F974" s="266"/>
      <c r="G974" s="266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303</v>
      </c>
      <c r="AH974" s="151"/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 x14ac:dyDescent="0.2">
      <c r="A975" s="158"/>
      <c r="B975" s="159"/>
      <c r="C975" s="201" t="s">
        <v>1482</v>
      </c>
      <c r="D975" s="193"/>
      <c r="E975" s="194">
        <v>75.7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305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 x14ac:dyDescent="0.2">
      <c r="A976" s="158"/>
      <c r="B976" s="159"/>
      <c r="C976" s="201" t="s">
        <v>1056</v>
      </c>
      <c r="D976" s="193"/>
      <c r="E976" s="194">
        <v>6.5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305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 x14ac:dyDescent="0.2">
      <c r="A977" s="158"/>
      <c r="B977" s="159"/>
      <c r="C977" s="201" t="s">
        <v>1057</v>
      </c>
      <c r="D977" s="193"/>
      <c r="E977" s="194">
        <v>8.6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305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 x14ac:dyDescent="0.2">
      <c r="A978" s="158"/>
      <c r="B978" s="159"/>
      <c r="C978" s="201" t="s">
        <v>1069</v>
      </c>
      <c r="D978" s="193"/>
      <c r="E978" s="194">
        <v>4.9000000000000004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305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 x14ac:dyDescent="0.2">
      <c r="A979" s="158"/>
      <c r="B979" s="159"/>
      <c r="C979" s="201" t="s">
        <v>1058</v>
      </c>
      <c r="D979" s="193"/>
      <c r="E979" s="194">
        <v>5.0999999999999996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305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 x14ac:dyDescent="0.2">
      <c r="A980" s="158"/>
      <c r="B980" s="159"/>
      <c r="C980" s="201" t="s">
        <v>1059</v>
      </c>
      <c r="D980" s="193"/>
      <c r="E980" s="194">
        <v>8.6</v>
      </c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305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 x14ac:dyDescent="0.2">
      <c r="A981" s="158"/>
      <c r="B981" s="159"/>
      <c r="C981" s="201" t="s">
        <v>1070</v>
      </c>
      <c r="D981" s="193"/>
      <c r="E981" s="194">
        <v>3.8</v>
      </c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305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 x14ac:dyDescent="0.2">
      <c r="A982" s="158"/>
      <c r="B982" s="159"/>
      <c r="C982" s="201" t="s">
        <v>1071</v>
      </c>
      <c r="D982" s="193"/>
      <c r="E982" s="194">
        <v>1.1000000000000001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305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 x14ac:dyDescent="0.2">
      <c r="A983" s="158"/>
      <c r="B983" s="159"/>
      <c r="C983" s="201" t="s">
        <v>1072</v>
      </c>
      <c r="D983" s="193"/>
      <c r="E983" s="194">
        <v>5.6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305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 x14ac:dyDescent="0.2">
      <c r="A984" s="158"/>
      <c r="B984" s="159"/>
      <c r="C984" s="201" t="s">
        <v>1483</v>
      </c>
      <c r="D984" s="193"/>
      <c r="E984" s="194">
        <v>6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305</v>
      </c>
      <c r="AH984" s="151">
        <v>0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 x14ac:dyDescent="0.2">
      <c r="A985" s="158"/>
      <c r="B985" s="159"/>
      <c r="C985" s="201" t="s">
        <v>1074</v>
      </c>
      <c r="D985" s="193"/>
      <c r="E985" s="194">
        <v>2.7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305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 x14ac:dyDescent="0.2">
      <c r="A986" s="158"/>
      <c r="B986" s="159"/>
      <c r="C986" s="201" t="s">
        <v>1075</v>
      </c>
      <c r="D986" s="193"/>
      <c r="E986" s="194">
        <v>5.5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305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1" x14ac:dyDescent="0.2">
      <c r="A987" s="158"/>
      <c r="B987" s="159"/>
      <c r="C987" s="201" t="s">
        <v>1076</v>
      </c>
      <c r="D987" s="193"/>
      <c r="E987" s="194">
        <v>7.5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305</v>
      </c>
      <c r="AH987" s="151">
        <v>0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 x14ac:dyDescent="0.2">
      <c r="A988" s="158"/>
      <c r="B988" s="159"/>
      <c r="C988" s="201" t="s">
        <v>1077</v>
      </c>
      <c r="D988" s="193"/>
      <c r="E988" s="194">
        <v>5.5</v>
      </c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305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 x14ac:dyDescent="0.2">
      <c r="A989" s="158"/>
      <c r="B989" s="159"/>
      <c r="C989" s="201" t="s">
        <v>1060</v>
      </c>
      <c r="D989" s="193"/>
      <c r="E989" s="194">
        <v>12.6</v>
      </c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305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 x14ac:dyDescent="0.2">
      <c r="A990" s="158"/>
      <c r="B990" s="159"/>
      <c r="C990" s="201" t="s">
        <v>1061</v>
      </c>
      <c r="D990" s="193"/>
      <c r="E990" s="194">
        <v>25.2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305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 x14ac:dyDescent="0.2">
      <c r="A991" s="158"/>
      <c r="B991" s="159"/>
      <c r="C991" s="201" t="s">
        <v>1484</v>
      </c>
      <c r="D991" s="193"/>
      <c r="E991" s="194">
        <v>126.3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305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 x14ac:dyDescent="0.2">
      <c r="A992" s="158"/>
      <c r="B992" s="159"/>
      <c r="C992" s="201" t="s">
        <v>1062</v>
      </c>
      <c r="D992" s="193"/>
      <c r="E992" s="194">
        <v>104.8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305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 x14ac:dyDescent="0.2">
      <c r="A993" s="158"/>
      <c r="B993" s="159"/>
      <c r="C993" s="201" t="s">
        <v>1063</v>
      </c>
      <c r="D993" s="193"/>
      <c r="E993" s="194">
        <v>7.5</v>
      </c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305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 x14ac:dyDescent="0.2">
      <c r="A994" s="158"/>
      <c r="B994" s="159"/>
      <c r="C994" s="201" t="s">
        <v>1064</v>
      </c>
      <c r="D994" s="193"/>
      <c r="E994" s="194">
        <v>44.4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305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 x14ac:dyDescent="0.2">
      <c r="A995" s="158"/>
      <c r="B995" s="159"/>
      <c r="C995" s="201" t="s">
        <v>1065</v>
      </c>
      <c r="D995" s="193"/>
      <c r="E995" s="194">
        <v>40.4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305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 x14ac:dyDescent="0.2">
      <c r="A996" s="158"/>
      <c r="B996" s="159"/>
      <c r="C996" s="201" t="s">
        <v>1066</v>
      </c>
      <c r="D996" s="193"/>
      <c r="E996" s="194">
        <v>3.8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305</v>
      </c>
      <c r="AH996" s="151">
        <v>0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 x14ac:dyDescent="0.2">
      <c r="A997" s="158"/>
      <c r="B997" s="159"/>
      <c r="C997" s="201" t="s">
        <v>1079</v>
      </c>
      <c r="D997" s="193"/>
      <c r="E997" s="194">
        <v>3.3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305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 x14ac:dyDescent="0.2">
      <c r="A998" s="158"/>
      <c r="B998" s="159"/>
      <c r="C998" s="201" t="s">
        <v>1485</v>
      </c>
      <c r="D998" s="193"/>
      <c r="E998" s="194">
        <v>-116.0745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305</v>
      </c>
      <c r="AH998" s="151">
        <v>0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 x14ac:dyDescent="0.2">
      <c r="A999" s="171">
        <v>118</v>
      </c>
      <c r="B999" s="172" t="s">
        <v>1488</v>
      </c>
      <c r="C999" s="188" t="s">
        <v>1489</v>
      </c>
      <c r="D999" s="173" t="s">
        <v>342</v>
      </c>
      <c r="E999" s="174">
        <v>399.25</v>
      </c>
      <c r="F999" s="175"/>
      <c r="G999" s="176">
        <f>ROUND(E999*F999,2)</f>
        <v>0</v>
      </c>
      <c r="H999" s="175"/>
      <c r="I999" s="176">
        <f>ROUND(E999*H999,2)</f>
        <v>0</v>
      </c>
      <c r="J999" s="175"/>
      <c r="K999" s="176">
        <f>ROUND(E999*J999,2)</f>
        <v>0</v>
      </c>
      <c r="L999" s="176">
        <v>21</v>
      </c>
      <c r="M999" s="176">
        <f>G999*(1+L999/100)</f>
        <v>0</v>
      </c>
      <c r="N999" s="176">
        <v>9.0000000000000006E-5</v>
      </c>
      <c r="O999" s="176">
        <f>ROUND(E999*N999,2)</f>
        <v>0.04</v>
      </c>
      <c r="P999" s="176">
        <v>0</v>
      </c>
      <c r="Q999" s="176">
        <f>ROUND(E999*P999,2)</f>
        <v>0</v>
      </c>
      <c r="R999" s="176"/>
      <c r="S999" s="176" t="s">
        <v>253</v>
      </c>
      <c r="T999" s="177" t="s">
        <v>838</v>
      </c>
      <c r="U999" s="160">
        <v>0.1</v>
      </c>
      <c r="V999" s="160">
        <f>ROUND(E999*U999,2)</f>
        <v>39.93</v>
      </c>
      <c r="W999" s="160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443</v>
      </c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 x14ac:dyDescent="0.2">
      <c r="A1000" s="158"/>
      <c r="B1000" s="159"/>
      <c r="C1000" s="201" t="s">
        <v>1490</v>
      </c>
      <c r="D1000" s="193"/>
      <c r="E1000" s="194">
        <v>73.22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305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 x14ac:dyDescent="0.2">
      <c r="A1001" s="158"/>
      <c r="B1001" s="159"/>
      <c r="C1001" s="201" t="s">
        <v>1491</v>
      </c>
      <c r="D1001" s="193"/>
      <c r="E1001" s="194">
        <v>10.199999999999999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305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 x14ac:dyDescent="0.2">
      <c r="A1002" s="158"/>
      <c r="B1002" s="159"/>
      <c r="C1002" s="201" t="s">
        <v>1492</v>
      </c>
      <c r="D1002" s="193"/>
      <c r="E1002" s="194">
        <v>11.8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305</v>
      </c>
      <c r="AH1002" s="151">
        <v>0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 x14ac:dyDescent="0.2">
      <c r="A1003" s="158"/>
      <c r="B1003" s="159"/>
      <c r="C1003" s="201" t="s">
        <v>1493</v>
      </c>
      <c r="D1003" s="193"/>
      <c r="E1003" s="194">
        <v>9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305</v>
      </c>
      <c r="AH1003" s="151">
        <v>0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 x14ac:dyDescent="0.2">
      <c r="A1004" s="158"/>
      <c r="B1004" s="159"/>
      <c r="C1004" s="201" t="s">
        <v>1494</v>
      </c>
      <c r="D1004" s="193"/>
      <c r="E1004" s="194">
        <v>9.1999999999999993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305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 x14ac:dyDescent="0.2">
      <c r="A1005" s="158"/>
      <c r="B1005" s="159"/>
      <c r="C1005" s="201" t="s">
        <v>1495</v>
      </c>
      <c r="D1005" s="193"/>
      <c r="E1005" s="194">
        <v>11.8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305</v>
      </c>
      <c r="AH1005" s="151">
        <v>0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 x14ac:dyDescent="0.2">
      <c r="A1006" s="158"/>
      <c r="B1006" s="159"/>
      <c r="C1006" s="201" t="s">
        <v>1496</v>
      </c>
      <c r="D1006" s="193"/>
      <c r="E1006" s="194">
        <v>9.1999999999999993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305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 x14ac:dyDescent="0.2">
      <c r="A1007" s="158"/>
      <c r="B1007" s="159"/>
      <c r="C1007" s="201" t="s">
        <v>1497</v>
      </c>
      <c r="D1007" s="193"/>
      <c r="E1007" s="194">
        <v>4.2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305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 x14ac:dyDescent="0.2">
      <c r="A1008" s="158"/>
      <c r="B1008" s="159"/>
      <c r="C1008" s="201" t="s">
        <v>1498</v>
      </c>
      <c r="D1008" s="193"/>
      <c r="E1008" s="194">
        <v>9.51</v>
      </c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305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 x14ac:dyDescent="0.2">
      <c r="A1009" s="158"/>
      <c r="B1009" s="159"/>
      <c r="C1009" s="201" t="s">
        <v>1499</v>
      </c>
      <c r="D1009" s="193"/>
      <c r="E1009" s="194">
        <v>8.6999999999999993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305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 x14ac:dyDescent="0.2">
      <c r="A1010" s="158"/>
      <c r="B1010" s="159"/>
      <c r="C1010" s="201" t="s">
        <v>1500</v>
      </c>
      <c r="D1010" s="193"/>
      <c r="E1010" s="194">
        <v>6.6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305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 x14ac:dyDescent="0.2">
      <c r="A1011" s="158"/>
      <c r="B1011" s="159"/>
      <c r="C1011" s="201" t="s">
        <v>1501</v>
      </c>
      <c r="D1011" s="193"/>
      <c r="E1011" s="194">
        <v>9.44</v>
      </c>
      <c r="F1011" s="160"/>
      <c r="G1011" s="160"/>
      <c r="H1011" s="160"/>
      <c r="I1011" s="160"/>
      <c r="J1011" s="160"/>
      <c r="K1011" s="160"/>
      <c r="L1011" s="160"/>
      <c r="M1011" s="160"/>
      <c r="N1011" s="160"/>
      <c r="O1011" s="160"/>
      <c r="P1011" s="160"/>
      <c r="Q1011" s="160"/>
      <c r="R1011" s="160"/>
      <c r="S1011" s="160"/>
      <c r="T1011" s="160"/>
      <c r="U1011" s="160"/>
      <c r="V1011" s="160"/>
      <c r="W1011" s="160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305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1" x14ac:dyDescent="0.2">
      <c r="A1012" s="158"/>
      <c r="B1012" s="159"/>
      <c r="C1012" s="201" t="s">
        <v>1502</v>
      </c>
      <c r="D1012" s="193"/>
      <c r="E1012" s="194">
        <v>10.9</v>
      </c>
      <c r="F1012" s="160"/>
      <c r="G1012" s="160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305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1" x14ac:dyDescent="0.2">
      <c r="A1013" s="158"/>
      <c r="B1013" s="159"/>
      <c r="C1013" s="201" t="s">
        <v>1503</v>
      </c>
      <c r="D1013" s="193"/>
      <c r="E1013" s="194">
        <v>6.8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305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 x14ac:dyDescent="0.2">
      <c r="A1014" s="158"/>
      <c r="B1014" s="159"/>
      <c r="C1014" s="201" t="s">
        <v>1504</v>
      </c>
      <c r="D1014" s="193"/>
      <c r="E1014" s="194">
        <v>8.6</v>
      </c>
      <c r="F1014" s="160"/>
      <c r="G1014" s="160"/>
      <c r="H1014" s="160"/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/>
      <c r="S1014" s="160"/>
      <c r="T1014" s="160"/>
      <c r="U1014" s="160"/>
      <c r="V1014" s="160"/>
      <c r="W1014" s="160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305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 x14ac:dyDescent="0.2">
      <c r="A1015" s="158"/>
      <c r="B1015" s="159"/>
      <c r="C1015" s="201" t="s">
        <v>1505</v>
      </c>
      <c r="D1015" s="193"/>
      <c r="E1015" s="194">
        <v>15.1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305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 x14ac:dyDescent="0.2">
      <c r="A1016" s="158"/>
      <c r="B1016" s="159"/>
      <c r="C1016" s="201" t="s">
        <v>1506</v>
      </c>
      <c r="D1016" s="193"/>
      <c r="E1016" s="194">
        <v>20.6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305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 x14ac:dyDescent="0.2">
      <c r="A1017" s="158"/>
      <c r="B1017" s="159"/>
      <c r="C1017" s="201" t="s">
        <v>1507</v>
      </c>
      <c r="D1017" s="193"/>
      <c r="E1017" s="194">
        <v>46.44</v>
      </c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305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 x14ac:dyDescent="0.2">
      <c r="A1018" s="158"/>
      <c r="B1018" s="159"/>
      <c r="C1018" s="201" t="s">
        <v>1508</v>
      </c>
      <c r="D1018" s="193"/>
      <c r="E1018" s="194">
        <v>41.01</v>
      </c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305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 x14ac:dyDescent="0.2">
      <c r="A1019" s="158"/>
      <c r="B1019" s="159"/>
      <c r="C1019" s="201" t="s">
        <v>1509</v>
      </c>
      <c r="D1019" s="193"/>
      <c r="E1019" s="194">
        <v>11.18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305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 x14ac:dyDescent="0.2">
      <c r="A1020" s="158"/>
      <c r="B1020" s="159"/>
      <c r="C1020" s="201" t="s">
        <v>1510</v>
      </c>
      <c r="D1020" s="193"/>
      <c r="E1020" s="194">
        <v>27.55</v>
      </c>
      <c r="F1020" s="160"/>
      <c r="G1020" s="160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305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 x14ac:dyDescent="0.2">
      <c r="A1021" s="158"/>
      <c r="B1021" s="159"/>
      <c r="C1021" s="201" t="s">
        <v>1511</v>
      </c>
      <c r="D1021" s="193"/>
      <c r="E1021" s="194">
        <v>26.85</v>
      </c>
      <c r="F1021" s="160"/>
      <c r="G1021" s="160"/>
      <c r="H1021" s="160"/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/>
      <c r="S1021" s="160"/>
      <c r="T1021" s="160"/>
      <c r="U1021" s="160"/>
      <c r="V1021" s="160"/>
      <c r="W1021" s="160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305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 x14ac:dyDescent="0.2">
      <c r="A1022" s="158"/>
      <c r="B1022" s="159"/>
      <c r="C1022" s="201" t="s">
        <v>1512</v>
      </c>
      <c r="D1022" s="193"/>
      <c r="E1022" s="194">
        <v>8.15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305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 x14ac:dyDescent="0.2">
      <c r="A1023" s="158"/>
      <c r="B1023" s="159"/>
      <c r="C1023" s="201" t="s">
        <v>1513</v>
      </c>
      <c r="D1023" s="193"/>
      <c r="E1023" s="194">
        <v>3.2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305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 x14ac:dyDescent="0.2">
      <c r="A1024" s="179">
        <v>119</v>
      </c>
      <c r="B1024" s="180" t="s">
        <v>1514</v>
      </c>
      <c r="C1024" s="189" t="s">
        <v>1515</v>
      </c>
      <c r="D1024" s="181" t="s">
        <v>327</v>
      </c>
      <c r="E1024" s="182">
        <v>399.32549999999998</v>
      </c>
      <c r="F1024" s="183"/>
      <c r="G1024" s="184">
        <f>ROUND(E1024*F1024,2)</f>
        <v>0</v>
      </c>
      <c r="H1024" s="183"/>
      <c r="I1024" s="184">
        <f>ROUND(E1024*H1024,2)</f>
        <v>0</v>
      </c>
      <c r="J1024" s="183"/>
      <c r="K1024" s="184">
        <f>ROUND(E1024*J1024,2)</f>
        <v>0</v>
      </c>
      <c r="L1024" s="184">
        <v>21</v>
      </c>
      <c r="M1024" s="184">
        <f>G1024*(1+L1024/100)</f>
        <v>0</v>
      </c>
      <c r="N1024" s="184">
        <v>9.0000000000000006E-5</v>
      </c>
      <c r="O1024" s="184">
        <f>ROUND(E1024*N1024,2)</f>
        <v>0.04</v>
      </c>
      <c r="P1024" s="184">
        <v>0</v>
      </c>
      <c r="Q1024" s="184">
        <f>ROUND(E1024*P1024,2)</f>
        <v>0</v>
      </c>
      <c r="R1024" s="184"/>
      <c r="S1024" s="184" t="s">
        <v>253</v>
      </c>
      <c r="T1024" s="185" t="s">
        <v>838</v>
      </c>
      <c r="U1024" s="160">
        <v>0</v>
      </c>
      <c r="V1024" s="160">
        <f>ROUND(E1024*U1024,2)</f>
        <v>0</v>
      </c>
      <c r="W1024" s="160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301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 x14ac:dyDescent="0.2">
      <c r="A1025" s="171">
        <v>120</v>
      </c>
      <c r="B1025" s="172" t="s">
        <v>1516</v>
      </c>
      <c r="C1025" s="188" t="s">
        <v>1517</v>
      </c>
      <c r="D1025" s="173" t="s">
        <v>327</v>
      </c>
      <c r="E1025" s="174">
        <v>399.32549999999998</v>
      </c>
      <c r="F1025" s="175"/>
      <c r="G1025" s="176">
        <f>ROUND(E1025*F1025,2)</f>
        <v>0</v>
      </c>
      <c r="H1025" s="175"/>
      <c r="I1025" s="176">
        <f>ROUND(E1025*H1025,2)</f>
        <v>0</v>
      </c>
      <c r="J1025" s="175"/>
      <c r="K1025" s="176">
        <f>ROUND(E1025*J1025,2)</f>
        <v>0</v>
      </c>
      <c r="L1025" s="176">
        <v>21</v>
      </c>
      <c r="M1025" s="176">
        <f>G1025*(1+L1025/100)</f>
        <v>0</v>
      </c>
      <c r="N1025" s="176">
        <v>1.0000000000000001E-5</v>
      </c>
      <c r="O1025" s="176">
        <f>ROUND(E1025*N1025,2)</f>
        <v>0</v>
      </c>
      <c r="P1025" s="176">
        <v>0</v>
      </c>
      <c r="Q1025" s="176">
        <f>ROUND(E1025*P1025,2)</f>
        <v>0</v>
      </c>
      <c r="R1025" s="176"/>
      <c r="S1025" s="176" t="s">
        <v>253</v>
      </c>
      <c r="T1025" s="177" t="s">
        <v>838</v>
      </c>
      <c r="U1025" s="160">
        <v>1.6E-2</v>
      </c>
      <c r="V1025" s="160">
        <f>ROUND(E1025*U1025,2)</f>
        <v>6.39</v>
      </c>
      <c r="W1025" s="160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301</v>
      </c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 x14ac:dyDescent="0.2">
      <c r="A1026" s="158"/>
      <c r="B1026" s="159"/>
      <c r="C1026" s="201" t="s">
        <v>1482</v>
      </c>
      <c r="D1026" s="193"/>
      <c r="E1026" s="194">
        <v>75.7</v>
      </c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305</v>
      </c>
      <c r="AH1026" s="151">
        <v>0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 x14ac:dyDescent="0.2">
      <c r="A1027" s="158"/>
      <c r="B1027" s="159"/>
      <c r="C1027" s="201" t="s">
        <v>1056</v>
      </c>
      <c r="D1027" s="193"/>
      <c r="E1027" s="194">
        <v>6.5</v>
      </c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305</v>
      </c>
      <c r="AH1027" s="151">
        <v>0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 x14ac:dyDescent="0.2">
      <c r="A1028" s="158"/>
      <c r="B1028" s="159"/>
      <c r="C1028" s="201" t="s">
        <v>1057</v>
      </c>
      <c r="D1028" s="193"/>
      <c r="E1028" s="194">
        <v>8.6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305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 x14ac:dyDescent="0.2">
      <c r="A1029" s="158"/>
      <c r="B1029" s="159"/>
      <c r="C1029" s="201" t="s">
        <v>1069</v>
      </c>
      <c r="D1029" s="193"/>
      <c r="E1029" s="194">
        <v>4.9000000000000004</v>
      </c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305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 x14ac:dyDescent="0.2">
      <c r="A1030" s="158"/>
      <c r="B1030" s="159"/>
      <c r="C1030" s="201" t="s">
        <v>1058</v>
      </c>
      <c r="D1030" s="193"/>
      <c r="E1030" s="194">
        <v>5.0999999999999996</v>
      </c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305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 x14ac:dyDescent="0.2">
      <c r="A1031" s="158"/>
      <c r="B1031" s="159"/>
      <c r="C1031" s="201" t="s">
        <v>1059</v>
      </c>
      <c r="D1031" s="193"/>
      <c r="E1031" s="194">
        <v>8.6</v>
      </c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305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 x14ac:dyDescent="0.2">
      <c r="A1032" s="158"/>
      <c r="B1032" s="159"/>
      <c r="C1032" s="201" t="s">
        <v>1070</v>
      </c>
      <c r="D1032" s="193"/>
      <c r="E1032" s="194">
        <v>3.8</v>
      </c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305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 x14ac:dyDescent="0.2">
      <c r="A1033" s="158"/>
      <c r="B1033" s="159"/>
      <c r="C1033" s="201" t="s">
        <v>1071</v>
      </c>
      <c r="D1033" s="193"/>
      <c r="E1033" s="194">
        <v>1.1000000000000001</v>
      </c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305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 x14ac:dyDescent="0.2">
      <c r="A1034" s="158"/>
      <c r="B1034" s="159"/>
      <c r="C1034" s="201" t="s">
        <v>1072</v>
      </c>
      <c r="D1034" s="193"/>
      <c r="E1034" s="194">
        <v>5.6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305</v>
      </c>
      <c r="AH1034" s="151">
        <v>0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1" x14ac:dyDescent="0.2">
      <c r="A1035" s="158"/>
      <c r="B1035" s="159"/>
      <c r="C1035" s="201" t="s">
        <v>1483</v>
      </c>
      <c r="D1035" s="193"/>
      <c r="E1035" s="194">
        <v>6</v>
      </c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305</v>
      </c>
      <c r="AH1035" s="151">
        <v>0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 x14ac:dyDescent="0.2">
      <c r="A1036" s="158"/>
      <c r="B1036" s="159"/>
      <c r="C1036" s="201" t="s">
        <v>1074</v>
      </c>
      <c r="D1036" s="193"/>
      <c r="E1036" s="194">
        <v>2.7</v>
      </c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305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 x14ac:dyDescent="0.2">
      <c r="A1037" s="158"/>
      <c r="B1037" s="159"/>
      <c r="C1037" s="201" t="s">
        <v>1075</v>
      </c>
      <c r="D1037" s="193"/>
      <c r="E1037" s="194">
        <v>5.5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305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 x14ac:dyDescent="0.2">
      <c r="A1038" s="158"/>
      <c r="B1038" s="159"/>
      <c r="C1038" s="201" t="s">
        <v>1076</v>
      </c>
      <c r="D1038" s="193"/>
      <c r="E1038" s="194">
        <v>7.5</v>
      </c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305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 x14ac:dyDescent="0.2">
      <c r="A1039" s="158"/>
      <c r="B1039" s="159"/>
      <c r="C1039" s="201" t="s">
        <v>1077</v>
      </c>
      <c r="D1039" s="193"/>
      <c r="E1039" s="194">
        <v>5.5</v>
      </c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305</v>
      </c>
      <c r="AH1039" s="151">
        <v>0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 x14ac:dyDescent="0.2">
      <c r="A1040" s="158"/>
      <c r="B1040" s="159"/>
      <c r="C1040" s="201" t="s">
        <v>1060</v>
      </c>
      <c r="D1040" s="193"/>
      <c r="E1040" s="194">
        <v>12.6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305</v>
      </c>
      <c r="AH1040" s="151">
        <v>0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 x14ac:dyDescent="0.2">
      <c r="A1041" s="158"/>
      <c r="B1041" s="159"/>
      <c r="C1041" s="201" t="s">
        <v>1061</v>
      </c>
      <c r="D1041" s="193"/>
      <c r="E1041" s="194">
        <v>25.2</v>
      </c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305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 x14ac:dyDescent="0.2">
      <c r="A1042" s="158"/>
      <c r="B1042" s="159"/>
      <c r="C1042" s="201" t="s">
        <v>1484</v>
      </c>
      <c r="D1042" s="193"/>
      <c r="E1042" s="194">
        <v>126.3</v>
      </c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305</v>
      </c>
      <c r="AH1042" s="151">
        <v>0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 x14ac:dyDescent="0.2">
      <c r="A1043" s="158"/>
      <c r="B1043" s="159"/>
      <c r="C1043" s="201" t="s">
        <v>1062</v>
      </c>
      <c r="D1043" s="193"/>
      <c r="E1043" s="194">
        <v>104.8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305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 x14ac:dyDescent="0.2">
      <c r="A1044" s="158"/>
      <c r="B1044" s="159"/>
      <c r="C1044" s="201" t="s">
        <v>1063</v>
      </c>
      <c r="D1044" s="193"/>
      <c r="E1044" s="194">
        <v>7.5</v>
      </c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305</v>
      </c>
      <c r="AH1044" s="151">
        <v>0</v>
      </c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 x14ac:dyDescent="0.2">
      <c r="A1045" s="158"/>
      <c r="B1045" s="159"/>
      <c r="C1045" s="201" t="s">
        <v>1064</v>
      </c>
      <c r="D1045" s="193"/>
      <c r="E1045" s="194">
        <v>44.4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305</v>
      </c>
      <c r="AH1045" s="151">
        <v>0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 x14ac:dyDescent="0.2">
      <c r="A1046" s="158"/>
      <c r="B1046" s="159"/>
      <c r="C1046" s="201" t="s">
        <v>1065</v>
      </c>
      <c r="D1046" s="193"/>
      <c r="E1046" s="194">
        <v>40.4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305</v>
      </c>
      <c r="AH1046" s="151">
        <v>0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 x14ac:dyDescent="0.2">
      <c r="A1047" s="158"/>
      <c r="B1047" s="159"/>
      <c r="C1047" s="201" t="s">
        <v>1066</v>
      </c>
      <c r="D1047" s="193"/>
      <c r="E1047" s="194">
        <v>3.8</v>
      </c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305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 x14ac:dyDescent="0.2">
      <c r="A1048" s="158"/>
      <c r="B1048" s="159"/>
      <c r="C1048" s="201" t="s">
        <v>1079</v>
      </c>
      <c r="D1048" s="193"/>
      <c r="E1048" s="194">
        <v>3.3</v>
      </c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305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 x14ac:dyDescent="0.2">
      <c r="A1049" s="158"/>
      <c r="B1049" s="159"/>
      <c r="C1049" s="201" t="s">
        <v>1485</v>
      </c>
      <c r="D1049" s="193"/>
      <c r="E1049" s="194">
        <v>-116.0745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305</v>
      </c>
      <c r="AH1049" s="151">
        <v>0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x14ac:dyDescent="0.2">
      <c r="A1050" s="165" t="s">
        <v>234</v>
      </c>
      <c r="B1050" s="166" t="s">
        <v>122</v>
      </c>
      <c r="C1050" s="187" t="s">
        <v>123</v>
      </c>
      <c r="D1050" s="167"/>
      <c r="E1050" s="168"/>
      <c r="F1050" s="169"/>
      <c r="G1050" s="169">
        <f>SUMIF(AG1051:AG1064,"&lt;&gt;NOR",G1051:G1064)</f>
        <v>0</v>
      </c>
      <c r="H1050" s="169"/>
      <c r="I1050" s="169">
        <f>SUM(I1051:I1064)</f>
        <v>0</v>
      </c>
      <c r="J1050" s="169"/>
      <c r="K1050" s="169">
        <f>SUM(K1051:K1064)</f>
        <v>0</v>
      </c>
      <c r="L1050" s="169"/>
      <c r="M1050" s="169">
        <f>SUM(M1051:M1064)</f>
        <v>0</v>
      </c>
      <c r="N1050" s="169"/>
      <c r="O1050" s="169">
        <f>SUM(O1051:O1064)</f>
        <v>0.27</v>
      </c>
      <c r="P1050" s="169"/>
      <c r="Q1050" s="169">
        <f>SUM(Q1051:Q1064)</f>
        <v>0</v>
      </c>
      <c r="R1050" s="169"/>
      <c r="S1050" s="169"/>
      <c r="T1050" s="170"/>
      <c r="U1050" s="164"/>
      <c r="V1050" s="164">
        <f>SUM(V1051:V1064)</f>
        <v>15.53</v>
      </c>
      <c r="W1050" s="164"/>
      <c r="AG1050" t="s">
        <v>235</v>
      </c>
    </row>
    <row r="1051" spans="1:60" ht="33.75" outlineLevel="1" x14ac:dyDescent="0.2">
      <c r="A1051" s="171">
        <v>121</v>
      </c>
      <c r="B1051" s="172" t="s">
        <v>1518</v>
      </c>
      <c r="C1051" s="188" t="s">
        <v>1519</v>
      </c>
      <c r="D1051" s="173" t="s">
        <v>342</v>
      </c>
      <c r="E1051" s="174">
        <v>36.54</v>
      </c>
      <c r="F1051" s="175"/>
      <c r="G1051" s="176">
        <f>ROUND(E1051*F1051,2)</f>
        <v>0</v>
      </c>
      <c r="H1051" s="175"/>
      <c r="I1051" s="176">
        <f>ROUND(E1051*H1051,2)</f>
        <v>0</v>
      </c>
      <c r="J1051" s="175"/>
      <c r="K1051" s="176">
        <f>ROUND(E1051*J1051,2)</f>
        <v>0</v>
      </c>
      <c r="L1051" s="176">
        <v>21</v>
      </c>
      <c r="M1051" s="176">
        <f>G1051*(1+L1051/100)</f>
        <v>0</v>
      </c>
      <c r="N1051" s="176">
        <v>7.4599999999999996E-3</v>
      </c>
      <c r="O1051" s="176">
        <f>ROUND(E1051*N1051,2)</f>
        <v>0.27</v>
      </c>
      <c r="P1051" s="176">
        <v>0</v>
      </c>
      <c r="Q1051" s="176">
        <f>ROUND(E1051*P1051,2)</f>
        <v>0</v>
      </c>
      <c r="R1051" s="176" t="s">
        <v>318</v>
      </c>
      <c r="S1051" s="176" t="s">
        <v>239</v>
      </c>
      <c r="T1051" s="177" t="s">
        <v>300</v>
      </c>
      <c r="U1051" s="160">
        <v>0.42499999999999999</v>
      </c>
      <c r="V1051" s="160">
        <f>ROUND(E1051*U1051,2)</f>
        <v>15.53</v>
      </c>
      <c r="W1051" s="160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301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 x14ac:dyDescent="0.2">
      <c r="A1052" s="158"/>
      <c r="B1052" s="159"/>
      <c r="C1052" s="265" t="s">
        <v>1520</v>
      </c>
      <c r="D1052" s="266"/>
      <c r="E1052" s="266"/>
      <c r="F1052" s="266"/>
      <c r="G1052" s="266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303</v>
      </c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 x14ac:dyDescent="0.2">
      <c r="A1053" s="158"/>
      <c r="B1053" s="159"/>
      <c r="C1053" s="201" t="s">
        <v>1521</v>
      </c>
      <c r="D1053" s="193"/>
      <c r="E1053" s="194">
        <v>5.12</v>
      </c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305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 x14ac:dyDescent="0.2">
      <c r="A1054" s="158"/>
      <c r="B1054" s="159"/>
      <c r="C1054" s="201" t="s">
        <v>1522</v>
      </c>
      <c r="D1054" s="193"/>
      <c r="E1054" s="194">
        <v>0.88</v>
      </c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305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1" x14ac:dyDescent="0.2">
      <c r="A1055" s="158"/>
      <c r="B1055" s="159"/>
      <c r="C1055" s="201" t="s">
        <v>1523</v>
      </c>
      <c r="D1055" s="193"/>
      <c r="E1055" s="194">
        <v>9.92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305</v>
      </c>
      <c r="AH1055" s="151">
        <v>0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 x14ac:dyDescent="0.2">
      <c r="A1056" s="158"/>
      <c r="B1056" s="159"/>
      <c r="C1056" s="201" t="s">
        <v>1524</v>
      </c>
      <c r="D1056" s="193"/>
      <c r="E1056" s="194">
        <v>2.56</v>
      </c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305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 x14ac:dyDescent="0.2">
      <c r="A1057" s="158"/>
      <c r="B1057" s="159"/>
      <c r="C1057" s="201" t="s">
        <v>1525</v>
      </c>
      <c r="D1057" s="193"/>
      <c r="E1057" s="194">
        <v>2.96</v>
      </c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305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 x14ac:dyDescent="0.2">
      <c r="A1058" s="158"/>
      <c r="B1058" s="159"/>
      <c r="C1058" s="201" t="s">
        <v>1526</v>
      </c>
      <c r="D1058" s="193"/>
      <c r="E1058" s="194">
        <v>0.57999999999999996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305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1" x14ac:dyDescent="0.2">
      <c r="A1059" s="158"/>
      <c r="B1059" s="159"/>
      <c r="C1059" s="201" t="s">
        <v>1527</v>
      </c>
      <c r="D1059" s="193"/>
      <c r="E1059" s="194">
        <v>3.52</v>
      </c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305</v>
      </c>
      <c r="AH1059" s="151">
        <v>0</v>
      </c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 x14ac:dyDescent="0.2">
      <c r="A1060" s="158"/>
      <c r="B1060" s="159"/>
      <c r="C1060" s="201" t="s">
        <v>1528</v>
      </c>
      <c r="D1060" s="193"/>
      <c r="E1060" s="194">
        <v>1.78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305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 x14ac:dyDescent="0.2">
      <c r="A1061" s="158"/>
      <c r="B1061" s="159"/>
      <c r="C1061" s="201" t="s">
        <v>1529</v>
      </c>
      <c r="D1061" s="193"/>
      <c r="E1061" s="194">
        <v>1.28</v>
      </c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305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 x14ac:dyDescent="0.2">
      <c r="A1062" s="158"/>
      <c r="B1062" s="159"/>
      <c r="C1062" s="201" t="s">
        <v>1530</v>
      </c>
      <c r="D1062" s="193"/>
      <c r="E1062" s="194">
        <v>0.57999999999999996</v>
      </c>
      <c r="F1062" s="160"/>
      <c r="G1062" s="160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305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 x14ac:dyDescent="0.2">
      <c r="A1063" s="158"/>
      <c r="B1063" s="159"/>
      <c r="C1063" s="201" t="s">
        <v>1531</v>
      </c>
      <c r="D1063" s="193"/>
      <c r="E1063" s="194">
        <v>3.84</v>
      </c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305</v>
      </c>
      <c r="AH1063" s="151">
        <v>0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 x14ac:dyDescent="0.2">
      <c r="A1064" s="158"/>
      <c r="B1064" s="159"/>
      <c r="C1064" s="201" t="s">
        <v>1532</v>
      </c>
      <c r="D1064" s="193"/>
      <c r="E1064" s="194">
        <v>3.52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305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x14ac:dyDescent="0.2">
      <c r="A1065" s="165" t="s">
        <v>234</v>
      </c>
      <c r="B1065" s="166" t="s">
        <v>134</v>
      </c>
      <c r="C1065" s="187" t="s">
        <v>135</v>
      </c>
      <c r="D1065" s="167"/>
      <c r="E1065" s="168"/>
      <c r="F1065" s="169"/>
      <c r="G1065" s="169">
        <f>SUMIF(AG1066:AG1095,"&lt;&gt;NOR",G1066:G1095)</f>
        <v>0</v>
      </c>
      <c r="H1065" s="169"/>
      <c r="I1065" s="169">
        <f>SUM(I1066:I1095)</f>
        <v>0</v>
      </c>
      <c r="J1065" s="169"/>
      <c r="K1065" s="169">
        <f>SUM(K1066:K1095)</f>
        <v>0</v>
      </c>
      <c r="L1065" s="169"/>
      <c r="M1065" s="169">
        <f>SUM(M1066:M1095)</f>
        <v>0</v>
      </c>
      <c r="N1065" s="169"/>
      <c r="O1065" s="169">
        <f>SUM(O1066:O1095)</f>
        <v>12.86</v>
      </c>
      <c r="P1065" s="169"/>
      <c r="Q1065" s="169">
        <f>SUM(Q1066:Q1095)</f>
        <v>0</v>
      </c>
      <c r="R1065" s="169"/>
      <c r="S1065" s="169"/>
      <c r="T1065" s="170"/>
      <c r="U1065" s="164"/>
      <c r="V1065" s="164">
        <f>SUM(V1066:V1095)</f>
        <v>262.74</v>
      </c>
      <c r="W1065" s="164"/>
      <c r="AG1065" t="s">
        <v>235</v>
      </c>
    </row>
    <row r="1066" spans="1:60" ht="22.5" outlineLevel="1" x14ac:dyDescent="0.2">
      <c r="A1066" s="171">
        <v>122</v>
      </c>
      <c r="B1066" s="172" t="s">
        <v>464</v>
      </c>
      <c r="C1066" s="188" t="s">
        <v>465</v>
      </c>
      <c r="D1066" s="173" t="s">
        <v>327</v>
      </c>
      <c r="E1066" s="174">
        <v>600.19000000000005</v>
      </c>
      <c r="F1066" s="175"/>
      <c r="G1066" s="176">
        <f>ROUND(E1066*F1066,2)</f>
        <v>0</v>
      </c>
      <c r="H1066" s="175"/>
      <c r="I1066" s="176">
        <f>ROUND(E1066*H1066,2)</f>
        <v>0</v>
      </c>
      <c r="J1066" s="175"/>
      <c r="K1066" s="176">
        <f>ROUND(E1066*J1066,2)</f>
        <v>0</v>
      </c>
      <c r="L1066" s="176">
        <v>21</v>
      </c>
      <c r="M1066" s="176">
        <f>G1066*(1+L1066/100)</f>
        <v>0</v>
      </c>
      <c r="N1066" s="176">
        <v>1.8380000000000001E-2</v>
      </c>
      <c r="O1066" s="176">
        <f>ROUND(E1066*N1066,2)</f>
        <v>11.03</v>
      </c>
      <c r="P1066" s="176">
        <v>0</v>
      </c>
      <c r="Q1066" s="176">
        <f>ROUND(E1066*P1066,2)</f>
        <v>0</v>
      </c>
      <c r="R1066" s="176" t="s">
        <v>466</v>
      </c>
      <c r="S1066" s="176" t="s">
        <v>239</v>
      </c>
      <c r="T1066" s="177" t="s">
        <v>300</v>
      </c>
      <c r="U1066" s="160">
        <v>0.13</v>
      </c>
      <c r="V1066" s="160">
        <f>ROUND(E1066*U1066,2)</f>
        <v>78.02</v>
      </c>
      <c r="W1066" s="160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301</v>
      </c>
      <c r="AH1066" s="151"/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 x14ac:dyDescent="0.2">
      <c r="A1067" s="158"/>
      <c r="B1067" s="159"/>
      <c r="C1067" s="201" t="s">
        <v>1533</v>
      </c>
      <c r="D1067" s="193"/>
      <c r="E1067" s="194">
        <v>391.8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305</v>
      </c>
      <c r="AH1067" s="151">
        <v>0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1" x14ac:dyDescent="0.2">
      <c r="A1068" s="158"/>
      <c r="B1068" s="159"/>
      <c r="C1068" s="201" t="s">
        <v>1534</v>
      </c>
      <c r="D1068" s="193"/>
      <c r="E1068" s="194">
        <v>208.39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305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ht="33.75" outlineLevel="1" x14ac:dyDescent="0.2">
      <c r="A1069" s="171">
        <v>123</v>
      </c>
      <c r="B1069" s="172" t="s">
        <v>470</v>
      </c>
      <c r="C1069" s="188" t="s">
        <v>471</v>
      </c>
      <c r="D1069" s="173" t="s">
        <v>327</v>
      </c>
      <c r="E1069" s="174">
        <v>1200.3800000000001</v>
      </c>
      <c r="F1069" s="175"/>
      <c r="G1069" s="176">
        <f>ROUND(E1069*F1069,2)</f>
        <v>0</v>
      </c>
      <c r="H1069" s="175"/>
      <c r="I1069" s="176">
        <f>ROUND(E1069*H1069,2)</f>
        <v>0</v>
      </c>
      <c r="J1069" s="175"/>
      <c r="K1069" s="176">
        <f>ROUND(E1069*J1069,2)</f>
        <v>0</v>
      </c>
      <c r="L1069" s="176">
        <v>21</v>
      </c>
      <c r="M1069" s="176">
        <f>G1069*(1+L1069/100)</f>
        <v>0</v>
      </c>
      <c r="N1069" s="176">
        <v>8.4999999999999995E-4</v>
      </c>
      <c r="O1069" s="176">
        <f>ROUND(E1069*N1069,2)</f>
        <v>1.02</v>
      </c>
      <c r="P1069" s="176">
        <v>0</v>
      </c>
      <c r="Q1069" s="176">
        <f>ROUND(E1069*P1069,2)</f>
        <v>0</v>
      </c>
      <c r="R1069" s="176" t="s">
        <v>466</v>
      </c>
      <c r="S1069" s="176" t="s">
        <v>239</v>
      </c>
      <c r="T1069" s="177" t="s">
        <v>300</v>
      </c>
      <c r="U1069" s="160">
        <v>6.0000000000000001E-3</v>
      </c>
      <c r="V1069" s="160">
        <f>ROUND(E1069*U1069,2)</f>
        <v>7.2</v>
      </c>
      <c r="W1069" s="160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301</v>
      </c>
      <c r="AH1069" s="151"/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 x14ac:dyDescent="0.2">
      <c r="A1070" s="158"/>
      <c r="B1070" s="159"/>
      <c r="C1070" s="201" t="s">
        <v>1535</v>
      </c>
      <c r="D1070" s="193"/>
      <c r="E1070" s="194">
        <v>1200.3800000000001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305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 x14ac:dyDescent="0.2">
      <c r="A1071" s="179">
        <v>124</v>
      </c>
      <c r="B1071" s="180" t="s">
        <v>476</v>
      </c>
      <c r="C1071" s="189" t="s">
        <v>477</v>
      </c>
      <c r="D1071" s="181" t="s">
        <v>327</v>
      </c>
      <c r="E1071" s="182">
        <v>600.19000000000005</v>
      </c>
      <c r="F1071" s="183"/>
      <c r="G1071" s="184">
        <f>ROUND(E1071*F1071,2)</f>
        <v>0</v>
      </c>
      <c r="H1071" s="183"/>
      <c r="I1071" s="184">
        <f>ROUND(E1071*H1071,2)</f>
        <v>0</v>
      </c>
      <c r="J1071" s="183"/>
      <c r="K1071" s="184">
        <f>ROUND(E1071*J1071,2)</f>
        <v>0</v>
      </c>
      <c r="L1071" s="184">
        <v>21</v>
      </c>
      <c r="M1071" s="184">
        <f>G1071*(1+L1071/100)</f>
        <v>0</v>
      </c>
      <c r="N1071" s="184">
        <v>0</v>
      </c>
      <c r="O1071" s="184">
        <f>ROUND(E1071*N1071,2)</f>
        <v>0</v>
      </c>
      <c r="P1071" s="184">
        <v>0</v>
      </c>
      <c r="Q1071" s="184">
        <f>ROUND(E1071*P1071,2)</f>
        <v>0</v>
      </c>
      <c r="R1071" s="184" t="s">
        <v>466</v>
      </c>
      <c r="S1071" s="184" t="s">
        <v>239</v>
      </c>
      <c r="T1071" s="185" t="s">
        <v>300</v>
      </c>
      <c r="U1071" s="160">
        <v>0.112</v>
      </c>
      <c r="V1071" s="160">
        <f>ROUND(E1071*U1071,2)</f>
        <v>67.22</v>
      </c>
      <c r="W1071" s="160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301</v>
      </c>
      <c r="AH1071" s="151"/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 x14ac:dyDescent="0.2">
      <c r="A1072" s="171">
        <v>125</v>
      </c>
      <c r="B1072" s="172" t="s">
        <v>1536</v>
      </c>
      <c r="C1072" s="188" t="s">
        <v>1537</v>
      </c>
      <c r="D1072" s="173" t="s">
        <v>327</v>
      </c>
      <c r="E1072" s="174">
        <v>515.4</v>
      </c>
      <c r="F1072" s="175"/>
      <c r="G1072" s="176">
        <f>ROUND(E1072*F1072,2)</f>
        <v>0</v>
      </c>
      <c r="H1072" s="175"/>
      <c r="I1072" s="176">
        <f>ROUND(E1072*H1072,2)</f>
        <v>0</v>
      </c>
      <c r="J1072" s="175"/>
      <c r="K1072" s="176">
        <f>ROUND(E1072*J1072,2)</f>
        <v>0</v>
      </c>
      <c r="L1072" s="176">
        <v>21</v>
      </c>
      <c r="M1072" s="176">
        <f>G1072*(1+L1072/100)</f>
        <v>0</v>
      </c>
      <c r="N1072" s="176">
        <v>1.58E-3</v>
      </c>
      <c r="O1072" s="176">
        <f>ROUND(E1072*N1072,2)</f>
        <v>0.81</v>
      </c>
      <c r="P1072" s="176">
        <v>0</v>
      </c>
      <c r="Q1072" s="176">
        <f>ROUND(E1072*P1072,2)</f>
        <v>0</v>
      </c>
      <c r="R1072" s="176" t="s">
        <v>466</v>
      </c>
      <c r="S1072" s="176" t="s">
        <v>239</v>
      </c>
      <c r="T1072" s="177" t="s">
        <v>300</v>
      </c>
      <c r="U1072" s="160">
        <v>0.214</v>
      </c>
      <c r="V1072" s="160">
        <f>ROUND(E1072*U1072,2)</f>
        <v>110.3</v>
      </c>
      <c r="W1072" s="160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301</v>
      </c>
      <c r="AH1072" s="151"/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 x14ac:dyDescent="0.2">
      <c r="A1073" s="158"/>
      <c r="B1073" s="159"/>
      <c r="C1073" s="201" t="s">
        <v>1482</v>
      </c>
      <c r="D1073" s="193"/>
      <c r="E1073" s="194">
        <v>75.7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305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 x14ac:dyDescent="0.2">
      <c r="A1074" s="158"/>
      <c r="B1074" s="159"/>
      <c r="C1074" s="201" t="s">
        <v>1056</v>
      </c>
      <c r="D1074" s="193"/>
      <c r="E1074" s="194">
        <v>6.5</v>
      </c>
      <c r="F1074" s="160"/>
      <c r="G1074" s="160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305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 x14ac:dyDescent="0.2">
      <c r="A1075" s="158"/>
      <c r="B1075" s="159"/>
      <c r="C1075" s="201" t="s">
        <v>1057</v>
      </c>
      <c r="D1075" s="193"/>
      <c r="E1075" s="194">
        <v>8.6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305</v>
      </c>
      <c r="AH1075" s="151">
        <v>0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 x14ac:dyDescent="0.2">
      <c r="A1076" s="158"/>
      <c r="B1076" s="159"/>
      <c r="C1076" s="201" t="s">
        <v>1069</v>
      </c>
      <c r="D1076" s="193"/>
      <c r="E1076" s="194">
        <v>4.9000000000000004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305</v>
      </c>
      <c r="AH1076" s="151">
        <v>0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 x14ac:dyDescent="0.2">
      <c r="A1077" s="158"/>
      <c r="B1077" s="159"/>
      <c r="C1077" s="201" t="s">
        <v>1058</v>
      </c>
      <c r="D1077" s="193"/>
      <c r="E1077" s="194">
        <v>5.0999999999999996</v>
      </c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305</v>
      </c>
      <c r="AH1077" s="151">
        <v>0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 x14ac:dyDescent="0.2">
      <c r="A1078" s="158"/>
      <c r="B1078" s="159"/>
      <c r="C1078" s="201" t="s">
        <v>1059</v>
      </c>
      <c r="D1078" s="193"/>
      <c r="E1078" s="194">
        <v>8.6</v>
      </c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305</v>
      </c>
      <c r="AH1078" s="151">
        <v>0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 x14ac:dyDescent="0.2">
      <c r="A1079" s="158"/>
      <c r="B1079" s="159"/>
      <c r="C1079" s="201" t="s">
        <v>1070</v>
      </c>
      <c r="D1079" s="193"/>
      <c r="E1079" s="194">
        <v>3.8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305</v>
      </c>
      <c r="AH1079" s="151">
        <v>0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 x14ac:dyDescent="0.2">
      <c r="A1080" s="158"/>
      <c r="B1080" s="159"/>
      <c r="C1080" s="201" t="s">
        <v>1071</v>
      </c>
      <c r="D1080" s="193"/>
      <c r="E1080" s="194">
        <v>1.1000000000000001</v>
      </c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305</v>
      </c>
      <c r="AH1080" s="151">
        <v>0</v>
      </c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 x14ac:dyDescent="0.2">
      <c r="A1081" s="158"/>
      <c r="B1081" s="159"/>
      <c r="C1081" s="201" t="s">
        <v>1072</v>
      </c>
      <c r="D1081" s="193"/>
      <c r="E1081" s="194">
        <v>5.6</v>
      </c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305</v>
      </c>
      <c r="AH1081" s="151">
        <v>0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 x14ac:dyDescent="0.2">
      <c r="A1082" s="158"/>
      <c r="B1082" s="159"/>
      <c r="C1082" s="201" t="s">
        <v>1483</v>
      </c>
      <c r="D1082" s="193"/>
      <c r="E1082" s="194">
        <v>6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305</v>
      </c>
      <c r="AH1082" s="151">
        <v>0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 x14ac:dyDescent="0.2">
      <c r="A1083" s="158"/>
      <c r="B1083" s="159"/>
      <c r="C1083" s="201" t="s">
        <v>1074</v>
      </c>
      <c r="D1083" s="193"/>
      <c r="E1083" s="194">
        <v>2.7</v>
      </c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305</v>
      </c>
      <c r="AH1083" s="151">
        <v>0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 x14ac:dyDescent="0.2">
      <c r="A1084" s="158"/>
      <c r="B1084" s="159"/>
      <c r="C1084" s="201" t="s">
        <v>1075</v>
      </c>
      <c r="D1084" s="193"/>
      <c r="E1084" s="194">
        <v>5.5</v>
      </c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305</v>
      </c>
      <c r="AH1084" s="151">
        <v>0</v>
      </c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 x14ac:dyDescent="0.2">
      <c r="A1085" s="158"/>
      <c r="B1085" s="159"/>
      <c r="C1085" s="201" t="s">
        <v>1076</v>
      </c>
      <c r="D1085" s="193"/>
      <c r="E1085" s="194">
        <v>7.5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305</v>
      </c>
      <c r="AH1085" s="151">
        <v>0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 x14ac:dyDescent="0.2">
      <c r="A1086" s="158"/>
      <c r="B1086" s="159"/>
      <c r="C1086" s="201" t="s">
        <v>1077</v>
      </c>
      <c r="D1086" s="193"/>
      <c r="E1086" s="194">
        <v>5.5</v>
      </c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305</v>
      </c>
      <c r="AH1086" s="151">
        <v>0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 x14ac:dyDescent="0.2">
      <c r="A1087" s="158"/>
      <c r="B1087" s="159"/>
      <c r="C1087" s="201" t="s">
        <v>1060</v>
      </c>
      <c r="D1087" s="193"/>
      <c r="E1087" s="194">
        <v>12.6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305</v>
      </c>
      <c r="AH1087" s="151">
        <v>0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 x14ac:dyDescent="0.2">
      <c r="A1088" s="158"/>
      <c r="B1088" s="159"/>
      <c r="C1088" s="201" t="s">
        <v>1061</v>
      </c>
      <c r="D1088" s="193"/>
      <c r="E1088" s="194">
        <v>25.2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305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 x14ac:dyDescent="0.2">
      <c r="A1089" s="158"/>
      <c r="B1089" s="159"/>
      <c r="C1089" s="201" t="s">
        <v>1484</v>
      </c>
      <c r="D1089" s="193"/>
      <c r="E1089" s="194">
        <v>126.3</v>
      </c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305</v>
      </c>
      <c r="AH1089" s="151">
        <v>0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 x14ac:dyDescent="0.2">
      <c r="A1090" s="158"/>
      <c r="B1090" s="159"/>
      <c r="C1090" s="201" t="s">
        <v>1062</v>
      </c>
      <c r="D1090" s="193"/>
      <c r="E1090" s="194">
        <v>104.8</v>
      </c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305</v>
      </c>
      <c r="AH1090" s="151">
        <v>0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 x14ac:dyDescent="0.2">
      <c r="A1091" s="158"/>
      <c r="B1091" s="159"/>
      <c r="C1091" s="201" t="s">
        <v>1063</v>
      </c>
      <c r="D1091" s="193"/>
      <c r="E1091" s="194">
        <v>7.5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305</v>
      </c>
      <c r="AH1091" s="151">
        <v>0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 x14ac:dyDescent="0.2">
      <c r="A1092" s="158"/>
      <c r="B1092" s="159"/>
      <c r="C1092" s="201" t="s">
        <v>1064</v>
      </c>
      <c r="D1092" s="193"/>
      <c r="E1092" s="194">
        <v>44.4</v>
      </c>
      <c r="F1092" s="160"/>
      <c r="G1092" s="160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305</v>
      </c>
      <c r="AH1092" s="151">
        <v>0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 x14ac:dyDescent="0.2">
      <c r="A1093" s="158"/>
      <c r="B1093" s="159"/>
      <c r="C1093" s="201" t="s">
        <v>1065</v>
      </c>
      <c r="D1093" s="193"/>
      <c r="E1093" s="194">
        <v>40.4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305</v>
      </c>
      <c r="AH1093" s="151">
        <v>0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 x14ac:dyDescent="0.2">
      <c r="A1094" s="158"/>
      <c r="B1094" s="159"/>
      <c r="C1094" s="201" t="s">
        <v>1066</v>
      </c>
      <c r="D1094" s="193"/>
      <c r="E1094" s="194">
        <v>3.8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305</v>
      </c>
      <c r="AH1094" s="151">
        <v>0</v>
      </c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1" x14ac:dyDescent="0.2">
      <c r="A1095" s="158"/>
      <c r="B1095" s="159"/>
      <c r="C1095" s="201" t="s">
        <v>1079</v>
      </c>
      <c r="D1095" s="193"/>
      <c r="E1095" s="194">
        <v>3.3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305</v>
      </c>
      <c r="AH1095" s="151">
        <v>0</v>
      </c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x14ac:dyDescent="0.2">
      <c r="A1096" s="165" t="s">
        <v>234</v>
      </c>
      <c r="B1096" s="166" t="s">
        <v>136</v>
      </c>
      <c r="C1096" s="187" t="s">
        <v>137</v>
      </c>
      <c r="D1096" s="167"/>
      <c r="E1096" s="168"/>
      <c r="F1096" s="169"/>
      <c r="G1096" s="169">
        <f>SUMIF(AG1097:AG1131,"&lt;&gt;NOR",G1097:G1131)</f>
        <v>0</v>
      </c>
      <c r="H1096" s="169"/>
      <c r="I1096" s="169">
        <f>SUM(I1097:I1131)</f>
        <v>0</v>
      </c>
      <c r="J1096" s="169"/>
      <c r="K1096" s="169">
        <f>SUM(K1097:K1131)</f>
        <v>0</v>
      </c>
      <c r="L1096" s="169"/>
      <c r="M1096" s="169">
        <f>SUM(M1097:M1131)</f>
        <v>0</v>
      </c>
      <c r="N1096" s="169"/>
      <c r="O1096" s="169">
        <f>SUM(O1097:O1131)</f>
        <v>0.1</v>
      </c>
      <c r="P1096" s="169"/>
      <c r="Q1096" s="169">
        <f>SUM(Q1097:Q1131)</f>
        <v>0</v>
      </c>
      <c r="R1096" s="169"/>
      <c r="S1096" s="169"/>
      <c r="T1096" s="170"/>
      <c r="U1096" s="164"/>
      <c r="V1096" s="164">
        <f>SUM(V1097:V1131)</f>
        <v>136.08000000000001</v>
      </c>
      <c r="W1096" s="164"/>
      <c r="AG1096" t="s">
        <v>235</v>
      </c>
    </row>
    <row r="1097" spans="1:60" outlineLevel="1" x14ac:dyDescent="0.2">
      <c r="A1097" s="171">
        <v>126</v>
      </c>
      <c r="B1097" s="172" t="s">
        <v>490</v>
      </c>
      <c r="C1097" s="188" t="s">
        <v>491</v>
      </c>
      <c r="D1097" s="173" t="s">
        <v>327</v>
      </c>
      <c r="E1097" s="174">
        <v>2.64</v>
      </c>
      <c r="F1097" s="175"/>
      <c r="G1097" s="176">
        <f>ROUND(E1097*F1097,2)</f>
        <v>0</v>
      </c>
      <c r="H1097" s="175"/>
      <c r="I1097" s="176">
        <f>ROUND(E1097*H1097,2)</f>
        <v>0</v>
      </c>
      <c r="J1097" s="175"/>
      <c r="K1097" s="176">
        <f>ROUND(E1097*J1097,2)</f>
        <v>0</v>
      </c>
      <c r="L1097" s="176">
        <v>21</v>
      </c>
      <c r="M1097" s="176">
        <f>G1097*(1+L1097/100)</f>
        <v>0</v>
      </c>
      <c r="N1097" s="176">
        <v>6.6E-4</v>
      </c>
      <c r="O1097" s="176">
        <f>ROUND(E1097*N1097,2)</f>
        <v>0</v>
      </c>
      <c r="P1097" s="176">
        <v>0</v>
      </c>
      <c r="Q1097" s="176">
        <f>ROUND(E1097*P1097,2)</f>
        <v>0</v>
      </c>
      <c r="R1097" s="176" t="s">
        <v>318</v>
      </c>
      <c r="S1097" s="176" t="s">
        <v>239</v>
      </c>
      <c r="T1097" s="177" t="s">
        <v>300</v>
      </c>
      <c r="U1097" s="160">
        <v>0.2</v>
      </c>
      <c r="V1097" s="160">
        <f>ROUND(E1097*U1097,2)</f>
        <v>0.53</v>
      </c>
      <c r="W1097" s="160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301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ht="22.5" outlineLevel="1" x14ac:dyDescent="0.2">
      <c r="A1098" s="158"/>
      <c r="B1098" s="159"/>
      <c r="C1098" s="265" t="s">
        <v>492</v>
      </c>
      <c r="D1098" s="266"/>
      <c r="E1098" s="266"/>
      <c r="F1098" s="266"/>
      <c r="G1098" s="266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303</v>
      </c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78" t="str">
        <f>C1098</f>
        <v>včetně dodání a osazení v jakémkoliv zdivu, včetně jednostranného zajištění polohy vložek proti sesmeknutí (např. přibitím, maltovými terči).</v>
      </c>
      <c r="BB1098" s="151"/>
      <c r="BC1098" s="151"/>
      <c r="BD1098" s="151"/>
      <c r="BE1098" s="151"/>
      <c r="BF1098" s="151"/>
      <c r="BG1098" s="151"/>
      <c r="BH1098" s="151"/>
    </row>
    <row r="1099" spans="1:60" outlineLevel="1" x14ac:dyDescent="0.2">
      <c r="A1099" s="158"/>
      <c r="B1099" s="159"/>
      <c r="C1099" s="201" t="s">
        <v>1538</v>
      </c>
      <c r="D1099" s="193"/>
      <c r="E1099" s="194">
        <v>2.64</v>
      </c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305</v>
      </c>
      <c r="AH1099" s="151">
        <v>0</v>
      </c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ht="33.75" outlineLevel="1" x14ac:dyDescent="0.2">
      <c r="A1100" s="171">
        <v>127</v>
      </c>
      <c r="B1100" s="172" t="s">
        <v>494</v>
      </c>
      <c r="C1100" s="188" t="s">
        <v>495</v>
      </c>
      <c r="D1100" s="173" t="s">
        <v>327</v>
      </c>
      <c r="E1100" s="174">
        <v>515.4</v>
      </c>
      <c r="F1100" s="175"/>
      <c r="G1100" s="176">
        <f>ROUND(E1100*F1100,2)</f>
        <v>0</v>
      </c>
      <c r="H1100" s="175"/>
      <c r="I1100" s="176">
        <f>ROUND(E1100*H1100,2)</f>
        <v>0</v>
      </c>
      <c r="J1100" s="175"/>
      <c r="K1100" s="176">
        <f>ROUND(E1100*J1100,2)</f>
        <v>0</v>
      </c>
      <c r="L1100" s="176">
        <v>21</v>
      </c>
      <c r="M1100" s="176">
        <f>G1100*(1+L1100/100)</f>
        <v>0</v>
      </c>
      <c r="N1100" s="176">
        <v>3.0000000000000001E-5</v>
      </c>
      <c r="O1100" s="176">
        <f>ROUND(E1100*N1100,2)</f>
        <v>0.02</v>
      </c>
      <c r="P1100" s="176">
        <v>0</v>
      </c>
      <c r="Q1100" s="176">
        <f>ROUND(E1100*P1100,2)</f>
        <v>0</v>
      </c>
      <c r="R1100" s="176" t="s">
        <v>318</v>
      </c>
      <c r="S1100" s="176" t="s">
        <v>239</v>
      </c>
      <c r="T1100" s="177" t="s">
        <v>300</v>
      </c>
      <c r="U1100" s="160">
        <v>0.26300000000000001</v>
      </c>
      <c r="V1100" s="160">
        <f>ROUND(E1100*U1100,2)</f>
        <v>135.55000000000001</v>
      </c>
      <c r="W1100" s="160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301</v>
      </c>
      <c r="AH1100" s="151"/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 x14ac:dyDescent="0.2">
      <c r="A1101" s="158"/>
      <c r="B1101" s="159"/>
      <c r="C1101" s="201" t="s">
        <v>1482</v>
      </c>
      <c r="D1101" s="193"/>
      <c r="E1101" s="194">
        <v>75.7</v>
      </c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305</v>
      </c>
      <c r="AH1101" s="151">
        <v>0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 x14ac:dyDescent="0.2">
      <c r="A1102" s="158"/>
      <c r="B1102" s="159"/>
      <c r="C1102" s="201" t="s">
        <v>1056</v>
      </c>
      <c r="D1102" s="193"/>
      <c r="E1102" s="194">
        <v>6.5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305</v>
      </c>
      <c r="AH1102" s="151">
        <v>0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 x14ac:dyDescent="0.2">
      <c r="A1103" s="158"/>
      <c r="B1103" s="159"/>
      <c r="C1103" s="201" t="s">
        <v>1057</v>
      </c>
      <c r="D1103" s="193"/>
      <c r="E1103" s="194">
        <v>8.6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305</v>
      </c>
      <c r="AH1103" s="151">
        <v>0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 x14ac:dyDescent="0.2">
      <c r="A1104" s="158"/>
      <c r="B1104" s="159"/>
      <c r="C1104" s="201" t="s">
        <v>1069</v>
      </c>
      <c r="D1104" s="193"/>
      <c r="E1104" s="194">
        <v>4.9000000000000004</v>
      </c>
      <c r="F1104" s="160"/>
      <c r="G1104" s="160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305</v>
      </c>
      <c r="AH1104" s="151">
        <v>0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 x14ac:dyDescent="0.2">
      <c r="A1105" s="158"/>
      <c r="B1105" s="159"/>
      <c r="C1105" s="201" t="s">
        <v>1058</v>
      </c>
      <c r="D1105" s="193"/>
      <c r="E1105" s="194">
        <v>5.0999999999999996</v>
      </c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305</v>
      </c>
      <c r="AH1105" s="151">
        <v>0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 x14ac:dyDescent="0.2">
      <c r="A1106" s="158"/>
      <c r="B1106" s="159"/>
      <c r="C1106" s="201" t="s">
        <v>1059</v>
      </c>
      <c r="D1106" s="193"/>
      <c r="E1106" s="194">
        <v>8.6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305</v>
      </c>
      <c r="AH1106" s="151">
        <v>0</v>
      </c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1" x14ac:dyDescent="0.2">
      <c r="A1107" s="158"/>
      <c r="B1107" s="159"/>
      <c r="C1107" s="201" t="s">
        <v>1070</v>
      </c>
      <c r="D1107" s="193"/>
      <c r="E1107" s="194">
        <v>3.8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305</v>
      </c>
      <c r="AH1107" s="151">
        <v>0</v>
      </c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 x14ac:dyDescent="0.2">
      <c r="A1108" s="158"/>
      <c r="B1108" s="159"/>
      <c r="C1108" s="201" t="s">
        <v>1071</v>
      </c>
      <c r="D1108" s="193"/>
      <c r="E1108" s="194">
        <v>1.1000000000000001</v>
      </c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305</v>
      </c>
      <c r="AH1108" s="151">
        <v>0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 x14ac:dyDescent="0.2">
      <c r="A1109" s="158"/>
      <c r="B1109" s="159"/>
      <c r="C1109" s="201" t="s">
        <v>1072</v>
      </c>
      <c r="D1109" s="193"/>
      <c r="E1109" s="194">
        <v>5.6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305</v>
      </c>
      <c r="AH1109" s="151">
        <v>0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 x14ac:dyDescent="0.2">
      <c r="A1110" s="158"/>
      <c r="B1110" s="159"/>
      <c r="C1110" s="201" t="s">
        <v>1483</v>
      </c>
      <c r="D1110" s="193"/>
      <c r="E1110" s="194">
        <v>6</v>
      </c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305</v>
      </c>
      <c r="AH1110" s="151">
        <v>0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 x14ac:dyDescent="0.2">
      <c r="A1111" s="158"/>
      <c r="B1111" s="159"/>
      <c r="C1111" s="201" t="s">
        <v>1074</v>
      </c>
      <c r="D1111" s="193"/>
      <c r="E1111" s="194">
        <v>2.7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305</v>
      </c>
      <c r="AH1111" s="151">
        <v>0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 x14ac:dyDescent="0.2">
      <c r="A1112" s="158"/>
      <c r="B1112" s="159"/>
      <c r="C1112" s="201" t="s">
        <v>1075</v>
      </c>
      <c r="D1112" s="193"/>
      <c r="E1112" s="194">
        <v>5.5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305</v>
      </c>
      <c r="AH1112" s="151">
        <v>0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 x14ac:dyDescent="0.2">
      <c r="A1113" s="158"/>
      <c r="B1113" s="159"/>
      <c r="C1113" s="201" t="s">
        <v>1076</v>
      </c>
      <c r="D1113" s="193"/>
      <c r="E1113" s="194">
        <v>7.5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305</v>
      </c>
      <c r="AH1113" s="151">
        <v>0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 x14ac:dyDescent="0.2">
      <c r="A1114" s="158"/>
      <c r="B1114" s="159"/>
      <c r="C1114" s="201" t="s">
        <v>1077</v>
      </c>
      <c r="D1114" s="193"/>
      <c r="E1114" s="194">
        <v>5.5</v>
      </c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305</v>
      </c>
      <c r="AH1114" s="151">
        <v>0</v>
      </c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 x14ac:dyDescent="0.2">
      <c r="A1115" s="158"/>
      <c r="B1115" s="159"/>
      <c r="C1115" s="201" t="s">
        <v>1060</v>
      </c>
      <c r="D1115" s="193"/>
      <c r="E1115" s="194">
        <v>12.6</v>
      </c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305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 x14ac:dyDescent="0.2">
      <c r="A1116" s="158"/>
      <c r="B1116" s="159"/>
      <c r="C1116" s="201" t="s">
        <v>1061</v>
      </c>
      <c r="D1116" s="193"/>
      <c r="E1116" s="194">
        <v>25.2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305</v>
      </c>
      <c r="AH1116" s="151">
        <v>0</v>
      </c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 x14ac:dyDescent="0.2">
      <c r="A1117" s="158"/>
      <c r="B1117" s="159"/>
      <c r="C1117" s="201" t="s">
        <v>1484</v>
      </c>
      <c r="D1117" s="193"/>
      <c r="E1117" s="194">
        <v>126.3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305</v>
      </c>
      <c r="AH1117" s="151">
        <v>0</v>
      </c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1" x14ac:dyDescent="0.2">
      <c r="A1118" s="158"/>
      <c r="B1118" s="159"/>
      <c r="C1118" s="201" t="s">
        <v>1062</v>
      </c>
      <c r="D1118" s="193"/>
      <c r="E1118" s="194">
        <v>104.8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305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1" x14ac:dyDescent="0.2">
      <c r="A1119" s="158"/>
      <c r="B1119" s="159"/>
      <c r="C1119" s="201" t="s">
        <v>1063</v>
      </c>
      <c r="D1119" s="193"/>
      <c r="E1119" s="194">
        <v>7.5</v>
      </c>
      <c r="F1119" s="160"/>
      <c r="G1119" s="160"/>
      <c r="H1119" s="160"/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/>
      <c r="S1119" s="160"/>
      <c r="T1119" s="160"/>
      <c r="U1119" s="160"/>
      <c r="V1119" s="160"/>
      <c r="W1119" s="160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 t="s">
        <v>305</v>
      </c>
      <c r="AH1119" s="151">
        <v>0</v>
      </c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1" x14ac:dyDescent="0.2">
      <c r="A1120" s="158"/>
      <c r="B1120" s="159"/>
      <c r="C1120" s="201" t="s">
        <v>1064</v>
      </c>
      <c r="D1120" s="193"/>
      <c r="E1120" s="194">
        <v>44.4</v>
      </c>
      <c r="F1120" s="160"/>
      <c r="G1120" s="160"/>
      <c r="H1120" s="160"/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/>
      <c r="S1120" s="160"/>
      <c r="T1120" s="160"/>
      <c r="U1120" s="160"/>
      <c r="V1120" s="160"/>
      <c r="W1120" s="160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305</v>
      </c>
      <c r="AH1120" s="151">
        <v>0</v>
      </c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 x14ac:dyDescent="0.2">
      <c r="A1121" s="158"/>
      <c r="B1121" s="159"/>
      <c r="C1121" s="201" t="s">
        <v>1065</v>
      </c>
      <c r="D1121" s="193"/>
      <c r="E1121" s="194">
        <v>40.4</v>
      </c>
      <c r="F1121" s="160"/>
      <c r="G1121" s="160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305</v>
      </c>
      <c r="AH1121" s="151">
        <v>0</v>
      </c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 x14ac:dyDescent="0.2">
      <c r="A1122" s="158"/>
      <c r="B1122" s="159"/>
      <c r="C1122" s="201" t="s">
        <v>1066</v>
      </c>
      <c r="D1122" s="193"/>
      <c r="E1122" s="194">
        <v>3.8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305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 x14ac:dyDescent="0.2">
      <c r="A1123" s="158"/>
      <c r="B1123" s="159"/>
      <c r="C1123" s="201" t="s">
        <v>1079</v>
      </c>
      <c r="D1123" s="193"/>
      <c r="E1123" s="194">
        <v>3.3</v>
      </c>
      <c r="F1123" s="160"/>
      <c r="G1123" s="160"/>
      <c r="H1123" s="160"/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/>
      <c r="S1123" s="160"/>
      <c r="T1123" s="160"/>
      <c r="U1123" s="160"/>
      <c r="V1123" s="160"/>
      <c r="W1123" s="160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305</v>
      </c>
      <c r="AH1123" s="151">
        <v>0</v>
      </c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ht="22.5" outlineLevel="1" x14ac:dyDescent="0.2">
      <c r="A1124" s="171">
        <v>128</v>
      </c>
      <c r="B1124" s="172" t="s">
        <v>496</v>
      </c>
      <c r="C1124" s="188" t="s">
        <v>497</v>
      </c>
      <c r="D1124" s="173" t="s">
        <v>252</v>
      </c>
      <c r="E1124" s="174">
        <v>15</v>
      </c>
      <c r="F1124" s="175"/>
      <c r="G1124" s="176">
        <f>ROUND(E1124*F1124,2)</f>
        <v>0</v>
      </c>
      <c r="H1124" s="175"/>
      <c r="I1124" s="176">
        <f>ROUND(E1124*H1124,2)</f>
        <v>0</v>
      </c>
      <c r="J1124" s="175"/>
      <c r="K1124" s="176">
        <f>ROUND(E1124*J1124,2)</f>
        <v>0</v>
      </c>
      <c r="L1124" s="176">
        <v>21</v>
      </c>
      <c r="M1124" s="176">
        <f>G1124*(1+L1124/100)</f>
        <v>0</v>
      </c>
      <c r="N1124" s="176">
        <v>0</v>
      </c>
      <c r="O1124" s="176">
        <f>ROUND(E1124*N1124,2)</f>
        <v>0</v>
      </c>
      <c r="P1124" s="176">
        <v>0</v>
      </c>
      <c r="Q1124" s="176">
        <f>ROUND(E1124*P1124,2)</f>
        <v>0</v>
      </c>
      <c r="R1124" s="176"/>
      <c r="S1124" s="176" t="s">
        <v>253</v>
      </c>
      <c r="T1124" s="177" t="s">
        <v>838</v>
      </c>
      <c r="U1124" s="160">
        <v>0</v>
      </c>
      <c r="V1124" s="160">
        <f>ROUND(E1124*U1124,2)</f>
        <v>0</v>
      </c>
      <c r="W1124" s="160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301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 x14ac:dyDescent="0.2">
      <c r="A1125" s="158"/>
      <c r="B1125" s="159"/>
      <c r="C1125" s="201" t="s">
        <v>1539</v>
      </c>
      <c r="D1125" s="193"/>
      <c r="E1125" s="194">
        <v>8</v>
      </c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305</v>
      </c>
      <c r="AH1125" s="151">
        <v>0</v>
      </c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 x14ac:dyDescent="0.2">
      <c r="A1126" s="158"/>
      <c r="B1126" s="159"/>
      <c r="C1126" s="201" t="s">
        <v>1540</v>
      </c>
      <c r="D1126" s="193"/>
      <c r="E1126" s="194">
        <v>5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305</v>
      </c>
      <c r="AH1126" s="151">
        <v>0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 x14ac:dyDescent="0.2">
      <c r="A1127" s="158"/>
      <c r="B1127" s="159"/>
      <c r="C1127" s="201" t="s">
        <v>500</v>
      </c>
      <c r="D1127" s="193"/>
      <c r="E1127" s="194">
        <v>1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305</v>
      </c>
      <c r="AH1127" s="151">
        <v>0</v>
      </c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 x14ac:dyDescent="0.2">
      <c r="A1128" s="158"/>
      <c r="B1128" s="159"/>
      <c r="C1128" s="201" t="s">
        <v>501</v>
      </c>
      <c r="D1128" s="193"/>
      <c r="E1128" s="194">
        <v>1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305</v>
      </c>
      <c r="AH1128" s="151">
        <v>0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ht="22.5" outlineLevel="1" x14ac:dyDescent="0.2">
      <c r="A1129" s="171">
        <v>129</v>
      </c>
      <c r="B1129" s="172" t="s">
        <v>1541</v>
      </c>
      <c r="C1129" s="188" t="s">
        <v>1542</v>
      </c>
      <c r="D1129" s="173" t="s">
        <v>252</v>
      </c>
      <c r="E1129" s="174">
        <v>5</v>
      </c>
      <c r="F1129" s="175"/>
      <c r="G1129" s="176">
        <f>ROUND(E1129*F1129,2)</f>
        <v>0</v>
      </c>
      <c r="H1129" s="175"/>
      <c r="I1129" s="176">
        <f>ROUND(E1129*H1129,2)</f>
        <v>0</v>
      </c>
      <c r="J1129" s="175"/>
      <c r="K1129" s="176">
        <f>ROUND(E1129*J1129,2)</f>
        <v>0</v>
      </c>
      <c r="L1129" s="176">
        <v>21</v>
      </c>
      <c r="M1129" s="176">
        <f>G1129*(1+L1129/100)</f>
        <v>0</v>
      </c>
      <c r="N1129" s="176">
        <v>1.55E-2</v>
      </c>
      <c r="O1129" s="176">
        <f>ROUND(E1129*N1129,2)</f>
        <v>0.08</v>
      </c>
      <c r="P1129" s="176">
        <v>0</v>
      </c>
      <c r="Q1129" s="176">
        <f>ROUND(E1129*P1129,2)</f>
        <v>0</v>
      </c>
      <c r="R1129" s="176" t="s">
        <v>459</v>
      </c>
      <c r="S1129" s="176" t="s">
        <v>239</v>
      </c>
      <c r="T1129" s="177" t="s">
        <v>300</v>
      </c>
      <c r="U1129" s="160">
        <v>0</v>
      </c>
      <c r="V1129" s="160">
        <f>ROUND(E1129*U1129,2)</f>
        <v>0</v>
      </c>
      <c r="W1129" s="160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504</v>
      </c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 x14ac:dyDescent="0.2">
      <c r="A1130" s="158"/>
      <c r="B1130" s="159"/>
      <c r="C1130" s="201" t="s">
        <v>1543</v>
      </c>
      <c r="D1130" s="193"/>
      <c r="E1130" s="194">
        <v>3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305</v>
      </c>
      <c r="AH1130" s="151">
        <v>0</v>
      </c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1" x14ac:dyDescent="0.2">
      <c r="A1131" s="158"/>
      <c r="B1131" s="159"/>
      <c r="C1131" s="201" t="s">
        <v>506</v>
      </c>
      <c r="D1131" s="193"/>
      <c r="E1131" s="194">
        <v>2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305</v>
      </c>
      <c r="AH1131" s="151">
        <v>0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x14ac:dyDescent="0.2">
      <c r="A1132" s="165" t="s">
        <v>234</v>
      </c>
      <c r="B1132" s="166" t="s">
        <v>140</v>
      </c>
      <c r="C1132" s="187" t="s">
        <v>141</v>
      </c>
      <c r="D1132" s="167"/>
      <c r="E1132" s="168"/>
      <c r="F1132" s="169"/>
      <c r="G1132" s="169">
        <f>SUMIF(AG1133:AG1358,"&lt;&gt;NOR",G1133:G1358)</f>
        <v>0</v>
      </c>
      <c r="H1132" s="169"/>
      <c r="I1132" s="169">
        <f>SUM(I1133:I1358)</f>
        <v>0</v>
      </c>
      <c r="J1132" s="169"/>
      <c r="K1132" s="169">
        <f>SUM(K1133:K1358)</f>
        <v>0</v>
      </c>
      <c r="L1132" s="169"/>
      <c r="M1132" s="169">
        <f>SUM(M1133:M1358)</f>
        <v>0</v>
      </c>
      <c r="N1132" s="169"/>
      <c r="O1132" s="169">
        <f>SUM(O1133:O1358)</f>
        <v>3.98</v>
      </c>
      <c r="P1132" s="169"/>
      <c r="Q1132" s="169">
        <f>SUM(Q1133:Q1358)</f>
        <v>361.14000000000004</v>
      </c>
      <c r="R1132" s="169"/>
      <c r="S1132" s="169"/>
      <c r="T1132" s="170"/>
      <c r="U1132" s="164"/>
      <c r="V1132" s="164">
        <f>SUM(V1133:V1358)</f>
        <v>1616.2800000000002</v>
      </c>
      <c r="W1132" s="164"/>
      <c r="AG1132" t="s">
        <v>235</v>
      </c>
    </row>
    <row r="1133" spans="1:60" outlineLevel="1" x14ac:dyDescent="0.2">
      <c r="A1133" s="171">
        <v>130</v>
      </c>
      <c r="B1133" s="172" t="s">
        <v>508</v>
      </c>
      <c r="C1133" s="188" t="s">
        <v>509</v>
      </c>
      <c r="D1133" s="173" t="s">
        <v>342</v>
      </c>
      <c r="E1133" s="174">
        <v>116.2</v>
      </c>
      <c r="F1133" s="175"/>
      <c r="G1133" s="176">
        <f>ROUND(E1133*F1133,2)</f>
        <v>0</v>
      </c>
      <c r="H1133" s="175"/>
      <c r="I1133" s="176">
        <f>ROUND(E1133*H1133,2)</f>
        <v>0</v>
      </c>
      <c r="J1133" s="175"/>
      <c r="K1133" s="176">
        <f>ROUND(E1133*J1133,2)</f>
        <v>0</v>
      </c>
      <c r="L1133" s="176">
        <v>21</v>
      </c>
      <c r="M1133" s="176">
        <f>G1133*(1+L1133/100)</f>
        <v>0</v>
      </c>
      <c r="N1133" s="176">
        <v>0</v>
      </c>
      <c r="O1133" s="176">
        <f>ROUND(E1133*N1133,2)</f>
        <v>0</v>
      </c>
      <c r="P1133" s="176">
        <v>0</v>
      </c>
      <c r="Q1133" s="176">
        <f>ROUND(E1133*P1133,2)</f>
        <v>0</v>
      </c>
      <c r="R1133" s="176" t="s">
        <v>510</v>
      </c>
      <c r="S1133" s="176" t="s">
        <v>239</v>
      </c>
      <c r="T1133" s="177" t="s">
        <v>300</v>
      </c>
      <c r="U1133" s="160">
        <v>0.13</v>
      </c>
      <c r="V1133" s="160">
        <f>ROUND(E1133*U1133,2)</f>
        <v>15.11</v>
      </c>
      <c r="W1133" s="160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301</v>
      </c>
      <c r="AH1133" s="151"/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 x14ac:dyDescent="0.2">
      <c r="A1134" s="158"/>
      <c r="B1134" s="159"/>
      <c r="C1134" s="265" t="s">
        <v>511</v>
      </c>
      <c r="D1134" s="266"/>
      <c r="E1134" s="266"/>
      <c r="F1134" s="266"/>
      <c r="G1134" s="266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303</v>
      </c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 x14ac:dyDescent="0.2">
      <c r="A1135" s="158"/>
      <c r="B1135" s="159"/>
      <c r="C1135" s="201" t="s">
        <v>1544</v>
      </c>
      <c r="D1135" s="193"/>
      <c r="E1135" s="194">
        <v>55.65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305</v>
      </c>
      <c r="AH1135" s="151">
        <v>0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1" x14ac:dyDescent="0.2">
      <c r="A1136" s="158"/>
      <c r="B1136" s="159"/>
      <c r="C1136" s="201" t="s">
        <v>1545</v>
      </c>
      <c r="D1136" s="193"/>
      <c r="E1136" s="194">
        <v>60.55</v>
      </c>
      <c r="F1136" s="160"/>
      <c r="G1136" s="160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 t="s">
        <v>305</v>
      </c>
      <c r="AH1136" s="151">
        <v>0</v>
      </c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ht="22.5" outlineLevel="1" x14ac:dyDescent="0.2">
      <c r="A1137" s="171">
        <v>131</v>
      </c>
      <c r="B1137" s="172" t="s">
        <v>1546</v>
      </c>
      <c r="C1137" s="188" t="s">
        <v>1547</v>
      </c>
      <c r="D1137" s="173" t="s">
        <v>327</v>
      </c>
      <c r="E1137" s="174">
        <v>57.435000000000002</v>
      </c>
      <c r="F1137" s="175"/>
      <c r="G1137" s="176">
        <f>ROUND(E1137*F1137,2)</f>
        <v>0</v>
      </c>
      <c r="H1137" s="175"/>
      <c r="I1137" s="176">
        <f>ROUND(E1137*H1137,2)</f>
        <v>0</v>
      </c>
      <c r="J1137" s="175"/>
      <c r="K1137" s="176">
        <f>ROUND(E1137*J1137,2)</f>
        <v>0</v>
      </c>
      <c r="L1137" s="176">
        <v>21</v>
      </c>
      <c r="M1137" s="176">
        <f>G1137*(1+L1137/100)</f>
        <v>0</v>
      </c>
      <c r="N1137" s="176">
        <v>6.7000000000000002E-4</v>
      </c>
      <c r="O1137" s="176">
        <f>ROUND(E1137*N1137,2)</f>
        <v>0.04</v>
      </c>
      <c r="P1137" s="176">
        <v>0.13100000000000001</v>
      </c>
      <c r="Q1137" s="176">
        <f>ROUND(E1137*P1137,2)</f>
        <v>7.52</v>
      </c>
      <c r="R1137" s="176" t="s">
        <v>515</v>
      </c>
      <c r="S1137" s="176" t="s">
        <v>239</v>
      </c>
      <c r="T1137" s="177" t="s">
        <v>300</v>
      </c>
      <c r="U1137" s="160">
        <v>0.20699999999999999</v>
      </c>
      <c r="V1137" s="160">
        <f>ROUND(E1137*U1137,2)</f>
        <v>11.89</v>
      </c>
      <c r="W1137" s="160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301</v>
      </c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ht="22.5" outlineLevel="1" x14ac:dyDescent="0.2">
      <c r="A1138" s="158"/>
      <c r="B1138" s="159"/>
      <c r="C1138" s="265" t="s">
        <v>1548</v>
      </c>
      <c r="D1138" s="266"/>
      <c r="E1138" s="266"/>
      <c r="F1138" s="266"/>
      <c r="G1138" s="266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303</v>
      </c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78" t="str">
        <f>C1138</f>
        <v>nebo vybourání otvorů průřezové plochy přes 4 m2 v příčkách, včetně pomocného lešení o výšce podlahy do 1900 mm a pro zatížení do 1,5 kPa  (150 kg/m2),</v>
      </c>
      <c r="BB1138" s="151"/>
      <c r="BC1138" s="151"/>
      <c r="BD1138" s="151"/>
      <c r="BE1138" s="151"/>
      <c r="BF1138" s="151"/>
      <c r="BG1138" s="151"/>
      <c r="BH1138" s="151"/>
    </row>
    <row r="1139" spans="1:60" outlineLevel="1" x14ac:dyDescent="0.2">
      <c r="A1139" s="158"/>
      <c r="B1139" s="159"/>
      <c r="C1139" s="201" t="s">
        <v>1549</v>
      </c>
      <c r="D1139" s="193"/>
      <c r="E1139" s="194">
        <v>37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305</v>
      </c>
      <c r="AH1139" s="151">
        <v>0</v>
      </c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1" x14ac:dyDescent="0.2">
      <c r="A1140" s="158"/>
      <c r="B1140" s="159"/>
      <c r="C1140" s="201" t="s">
        <v>1039</v>
      </c>
      <c r="D1140" s="193"/>
      <c r="E1140" s="194">
        <v>-3.2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305</v>
      </c>
      <c r="AH1140" s="151">
        <v>0</v>
      </c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 x14ac:dyDescent="0.2">
      <c r="A1141" s="158"/>
      <c r="B1141" s="159"/>
      <c r="C1141" s="201" t="s">
        <v>1550</v>
      </c>
      <c r="D1141" s="193"/>
      <c r="E1141" s="194">
        <v>-3.6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305</v>
      </c>
      <c r="AH1141" s="151">
        <v>0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 x14ac:dyDescent="0.2">
      <c r="A1142" s="158"/>
      <c r="B1142" s="159"/>
      <c r="C1142" s="201" t="s">
        <v>1551</v>
      </c>
      <c r="D1142" s="193"/>
      <c r="E1142" s="194">
        <v>31.635000000000002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305</v>
      </c>
      <c r="AH1142" s="151">
        <v>0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 x14ac:dyDescent="0.2">
      <c r="A1143" s="158"/>
      <c r="B1143" s="159"/>
      <c r="C1143" s="201" t="s">
        <v>1039</v>
      </c>
      <c r="D1143" s="193"/>
      <c r="E1143" s="194">
        <v>-3.2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305</v>
      </c>
      <c r="AH1143" s="151">
        <v>0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1" x14ac:dyDescent="0.2">
      <c r="A1144" s="158"/>
      <c r="B1144" s="159"/>
      <c r="C1144" s="201" t="s">
        <v>1552</v>
      </c>
      <c r="D1144" s="193"/>
      <c r="E1144" s="194">
        <v>-1.2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305</v>
      </c>
      <c r="AH1144" s="151">
        <v>0</v>
      </c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ht="22.5" outlineLevel="1" x14ac:dyDescent="0.2">
      <c r="A1145" s="171">
        <v>132</v>
      </c>
      <c r="B1145" s="172" t="s">
        <v>1553</v>
      </c>
      <c r="C1145" s="188" t="s">
        <v>1554</v>
      </c>
      <c r="D1145" s="173" t="s">
        <v>327</v>
      </c>
      <c r="E1145" s="174">
        <v>88.124399999999994</v>
      </c>
      <c r="F1145" s="175"/>
      <c r="G1145" s="176">
        <f>ROUND(E1145*F1145,2)</f>
        <v>0</v>
      </c>
      <c r="H1145" s="175"/>
      <c r="I1145" s="176">
        <f>ROUND(E1145*H1145,2)</f>
        <v>0</v>
      </c>
      <c r="J1145" s="175"/>
      <c r="K1145" s="176">
        <f>ROUND(E1145*J1145,2)</f>
        <v>0</v>
      </c>
      <c r="L1145" s="176">
        <v>21</v>
      </c>
      <c r="M1145" s="176">
        <f>G1145*(1+L1145/100)</f>
        <v>0</v>
      </c>
      <c r="N1145" s="176">
        <v>6.7000000000000002E-4</v>
      </c>
      <c r="O1145" s="176">
        <f>ROUND(E1145*N1145,2)</f>
        <v>0.06</v>
      </c>
      <c r="P1145" s="176">
        <v>0.26100000000000001</v>
      </c>
      <c r="Q1145" s="176">
        <f>ROUND(E1145*P1145,2)</f>
        <v>23</v>
      </c>
      <c r="R1145" s="176" t="s">
        <v>515</v>
      </c>
      <c r="S1145" s="176" t="s">
        <v>239</v>
      </c>
      <c r="T1145" s="177" t="s">
        <v>300</v>
      </c>
      <c r="U1145" s="160">
        <v>0.25800000000000001</v>
      </c>
      <c r="V1145" s="160">
        <f>ROUND(E1145*U1145,2)</f>
        <v>22.74</v>
      </c>
      <c r="W1145" s="160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301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ht="22.5" outlineLevel="1" x14ac:dyDescent="0.2">
      <c r="A1146" s="158"/>
      <c r="B1146" s="159"/>
      <c r="C1146" s="265" t="s">
        <v>1548</v>
      </c>
      <c r="D1146" s="266"/>
      <c r="E1146" s="266"/>
      <c r="F1146" s="266"/>
      <c r="G1146" s="266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303</v>
      </c>
      <c r="AH1146" s="151"/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78" t="str">
        <f>C1146</f>
        <v>nebo vybourání otvorů průřezové plochy přes 4 m2 v příčkách, včetně pomocného lešení o výšce podlahy do 1900 mm a pro zatížení do 1,5 kPa  (150 kg/m2),</v>
      </c>
      <c r="BB1146" s="151"/>
      <c r="BC1146" s="151"/>
      <c r="BD1146" s="151"/>
      <c r="BE1146" s="151"/>
      <c r="BF1146" s="151"/>
      <c r="BG1146" s="151"/>
      <c r="BH1146" s="151"/>
    </row>
    <row r="1147" spans="1:60" outlineLevel="1" x14ac:dyDescent="0.2">
      <c r="A1147" s="158"/>
      <c r="B1147" s="159"/>
      <c r="C1147" s="201" t="s">
        <v>1555</v>
      </c>
      <c r="D1147" s="193"/>
      <c r="E1147" s="194">
        <v>20.7422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 t="s">
        <v>305</v>
      </c>
      <c r="AH1147" s="151">
        <v>0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 x14ac:dyDescent="0.2">
      <c r="A1148" s="158"/>
      <c r="B1148" s="159"/>
      <c r="C1148" s="201" t="s">
        <v>1049</v>
      </c>
      <c r="D1148" s="193"/>
      <c r="E1148" s="194">
        <v>-1.6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305</v>
      </c>
      <c r="AH1148" s="151">
        <v>0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 x14ac:dyDescent="0.2">
      <c r="A1149" s="158"/>
      <c r="B1149" s="159"/>
      <c r="C1149" s="201" t="s">
        <v>1556</v>
      </c>
      <c r="D1149" s="193"/>
      <c r="E1149" s="194">
        <v>9.25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305</v>
      </c>
      <c r="AH1149" s="151">
        <v>0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 x14ac:dyDescent="0.2">
      <c r="A1150" s="158"/>
      <c r="B1150" s="159"/>
      <c r="C1150" s="201" t="s">
        <v>1049</v>
      </c>
      <c r="D1150" s="193"/>
      <c r="E1150" s="194">
        <v>-1.6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305</v>
      </c>
      <c r="AH1150" s="151">
        <v>0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 x14ac:dyDescent="0.2">
      <c r="A1151" s="158"/>
      <c r="B1151" s="159"/>
      <c r="C1151" s="201" t="s">
        <v>1557</v>
      </c>
      <c r="D1151" s="193"/>
      <c r="E1151" s="194">
        <v>31.08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305</v>
      </c>
      <c r="AH1151" s="151">
        <v>0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1" x14ac:dyDescent="0.2">
      <c r="A1152" s="158"/>
      <c r="B1152" s="159"/>
      <c r="C1152" s="201" t="s">
        <v>1039</v>
      </c>
      <c r="D1152" s="193"/>
      <c r="E1152" s="194">
        <v>-3.2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305</v>
      </c>
      <c r="AH1152" s="151">
        <v>0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 x14ac:dyDescent="0.2">
      <c r="A1153" s="158"/>
      <c r="B1153" s="159"/>
      <c r="C1153" s="201" t="s">
        <v>1558</v>
      </c>
      <c r="D1153" s="193"/>
      <c r="E1153" s="194">
        <v>21.8522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305</v>
      </c>
      <c r="AH1153" s="151">
        <v>0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1" x14ac:dyDescent="0.2">
      <c r="A1154" s="158"/>
      <c r="B1154" s="159"/>
      <c r="C1154" s="201" t="s">
        <v>1049</v>
      </c>
      <c r="D1154" s="193"/>
      <c r="E1154" s="194">
        <v>-1.6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305</v>
      </c>
      <c r="AH1154" s="151">
        <v>0</v>
      </c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 x14ac:dyDescent="0.2">
      <c r="A1155" s="158"/>
      <c r="B1155" s="159"/>
      <c r="C1155" s="201" t="s">
        <v>1559</v>
      </c>
      <c r="D1155" s="193"/>
      <c r="E1155" s="194">
        <v>14.8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305</v>
      </c>
      <c r="AH1155" s="151">
        <v>0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 x14ac:dyDescent="0.2">
      <c r="A1156" s="158"/>
      <c r="B1156" s="159"/>
      <c r="C1156" s="201" t="s">
        <v>1049</v>
      </c>
      <c r="D1156" s="193"/>
      <c r="E1156" s="194">
        <v>-1.6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305</v>
      </c>
      <c r="AH1156" s="151">
        <v>0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ht="22.5" outlineLevel="1" x14ac:dyDescent="0.2">
      <c r="A1157" s="171">
        <v>133</v>
      </c>
      <c r="B1157" s="172" t="s">
        <v>1560</v>
      </c>
      <c r="C1157" s="188" t="s">
        <v>1561</v>
      </c>
      <c r="D1157" s="173" t="s">
        <v>298</v>
      </c>
      <c r="E1157" s="174">
        <v>31.327999999999999</v>
      </c>
      <c r="F1157" s="175"/>
      <c r="G1157" s="176">
        <f>ROUND(E1157*F1157,2)</f>
        <v>0</v>
      </c>
      <c r="H1157" s="175"/>
      <c r="I1157" s="176">
        <f>ROUND(E1157*H1157,2)</f>
        <v>0</v>
      </c>
      <c r="J1157" s="175"/>
      <c r="K1157" s="176">
        <f>ROUND(E1157*J1157,2)</f>
        <v>0</v>
      </c>
      <c r="L1157" s="176">
        <v>21</v>
      </c>
      <c r="M1157" s="176">
        <f>G1157*(1+L1157/100)</f>
        <v>0</v>
      </c>
      <c r="N1157" s="176">
        <v>1.2800000000000001E-3</v>
      </c>
      <c r="O1157" s="176">
        <f>ROUND(E1157*N1157,2)</f>
        <v>0.04</v>
      </c>
      <c r="P1157" s="176">
        <v>1.95</v>
      </c>
      <c r="Q1157" s="176">
        <f>ROUND(E1157*P1157,2)</f>
        <v>61.09</v>
      </c>
      <c r="R1157" s="176" t="s">
        <v>515</v>
      </c>
      <c r="S1157" s="176" t="s">
        <v>239</v>
      </c>
      <c r="T1157" s="177" t="s">
        <v>300</v>
      </c>
      <c r="U1157" s="160">
        <v>1.7010000000000001</v>
      </c>
      <c r="V1157" s="160">
        <f>ROUND(E1157*U1157,2)</f>
        <v>53.29</v>
      </c>
      <c r="W1157" s="160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301</v>
      </c>
      <c r="AH1157" s="151"/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ht="22.5" outlineLevel="1" x14ac:dyDescent="0.2">
      <c r="A1158" s="158"/>
      <c r="B1158" s="159"/>
      <c r="C1158" s="265" t="s">
        <v>516</v>
      </c>
      <c r="D1158" s="266"/>
      <c r="E1158" s="266"/>
      <c r="F1158" s="266"/>
      <c r="G1158" s="266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303</v>
      </c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78" t="str">
        <f>C1158</f>
        <v>nebo vybourání otvorů průřezové plochy přes 4 m2 ve zdivu nadzákladovém, včetně pomocného lešení o výšce podlahy do 1900 mm a pro zatížení do 1,5 kPa  (150 kg/m2)</v>
      </c>
      <c r="BB1158" s="151"/>
      <c r="BC1158" s="151"/>
      <c r="BD1158" s="151"/>
      <c r="BE1158" s="151"/>
      <c r="BF1158" s="151"/>
      <c r="BG1158" s="151"/>
      <c r="BH1158" s="151"/>
    </row>
    <row r="1159" spans="1:60" outlineLevel="1" x14ac:dyDescent="0.2">
      <c r="A1159" s="158"/>
      <c r="B1159" s="159"/>
      <c r="C1159" s="201" t="s">
        <v>1562</v>
      </c>
      <c r="D1159" s="193"/>
      <c r="E1159" s="194">
        <v>24.43674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305</v>
      </c>
      <c r="AH1159" s="151">
        <v>0</v>
      </c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 x14ac:dyDescent="0.2">
      <c r="A1160" s="158"/>
      <c r="B1160" s="159"/>
      <c r="C1160" s="201" t="s">
        <v>1563</v>
      </c>
      <c r="D1160" s="193"/>
      <c r="E1160" s="194">
        <v>4.3937499999999998</v>
      </c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305</v>
      </c>
      <c r="AH1160" s="151">
        <v>0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 x14ac:dyDescent="0.2">
      <c r="A1161" s="158"/>
      <c r="B1161" s="159"/>
      <c r="C1161" s="201" t="s">
        <v>1564</v>
      </c>
      <c r="D1161" s="193"/>
      <c r="E1161" s="194">
        <v>2.4975000000000001</v>
      </c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305</v>
      </c>
      <c r="AH1161" s="151">
        <v>0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ht="22.5" outlineLevel="1" x14ac:dyDescent="0.2">
      <c r="A1162" s="171">
        <v>134</v>
      </c>
      <c r="B1162" s="172" t="s">
        <v>1565</v>
      </c>
      <c r="C1162" s="188" t="s">
        <v>1566</v>
      </c>
      <c r="D1162" s="173" t="s">
        <v>298</v>
      </c>
      <c r="E1162" s="174">
        <v>32.672499999999999</v>
      </c>
      <c r="F1162" s="175"/>
      <c r="G1162" s="176">
        <f>ROUND(E1162*F1162,2)</f>
        <v>0</v>
      </c>
      <c r="H1162" s="175"/>
      <c r="I1162" s="176">
        <f>ROUND(E1162*H1162,2)</f>
        <v>0</v>
      </c>
      <c r="J1162" s="175"/>
      <c r="K1162" s="176">
        <f>ROUND(E1162*J1162,2)</f>
        <v>0</v>
      </c>
      <c r="L1162" s="176">
        <v>21</v>
      </c>
      <c r="M1162" s="176">
        <f>G1162*(1+L1162/100)</f>
        <v>0</v>
      </c>
      <c r="N1162" s="176">
        <v>1.1000000000000001E-3</v>
      </c>
      <c r="O1162" s="176">
        <f>ROUND(E1162*N1162,2)</f>
        <v>0.04</v>
      </c>
      <c r="P1162" s="176">
        <v>1.175</v>
      </c>
      <c r="Q1162" s="176">
        <f>ROUND(E1162*P1162,2)</f>
        <v>38.39</v>
      </c>
      <c r="R1162" s="176" t="s">
        <v>515</v>
      </c>
      <c r="S1162" s="176" t="s">
        <v>239</v>
      </c>
      <c r="T1162" s="177" t="s">
        <v>300</v>
      </c>
      <c r="U1162" s="160">
        <v>1.2829999999999999</v>
      </c>
      <c r="V1162" s="160">
        <f>ROUND(E1162*U1162,2)</f>
        <v>41.92</v>
      </c>
      <c r="W1162" s="160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301</v>
      </c>
      <c r="AH1162" s="151"/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ht="22.5" outlineLevel="1" x14ac:dyDescent="0.2">
      <c r="A1163" s="158"/>
      <c r="B1163" s="159"/>
      <c r="C1163" s="265" t="s">
        <v>516</v>
      </c>
      <c r="D1163" s="266"/>
      <c r="E1163" s="266"/>
      <c r="F1163" s="266"/>
      <c r="G1163" s="266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303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78" t="str">
        <f>C1163</f>
        <v>nebo vybourání otvorů průřezové plochy přes 4 m2 ve zdivu nadzákladovém, včetně pomocného lešení o výšce podlahy do 1900 mm a pro zatížení do 1,5 kPa  (150 kg/m2)</v>
      </c>
      <c r="BB1163" s="151"/>
      <c r="BC1163" s="151"/>
      <c r="BD1163" s="151"/>
      <c r="BE1163" s="151"/>
      <c r="BF1163" s="151"/>
      <c r="BG1163" s="151"/>
      <c r="BH1163" s="151"/>
    </row>
    <row r="1164" spans="1:60" outlineLevel="1" x14ac:dyDescent="0.2">
      <c r="A1164" s="158"/>
      <c r="B1164" s="159"/>
      <c r="C1164" s="201" t="s">
        <v>1567</v>
      </c>
      <c r="D1164" s="193"/>
      <c r="E1164" s="194">
        <v>34.872500000000002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305</v>
      </c>
      <c r="AH1164" s="151">
        <v>0</v>
      </c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1" x14ac:dyDescent="0.2">
      <c r="A1165" s="158"/>
      <c r="B1165" s="159"/>
      <c r="C1165" s="201" t="s">
        <v>1568</v>
      </c>
      <c r="D1165" s="193"/>
      <c r="E1165" s="194">
        <v>-2.2000000000000002</v>
      </c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305</v>
      </c>
      <c r="AH1165" s="151">
        <v>0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 x14ac:dyDescent="0.2">
      <c r="A1166" s="171">
        <v>135</v>
      </c>
      <c r="B1166" s="172" t="s">
        <v>539</v>
      </c>
      <c r="C1166" s="188" t="s">
        <v>540</v>
      </c>
      <c r="D1166" s="173" t="s">
        <v>298</v>
      </c>
      <c r="E1166" s="174">
        <v>10.199999999999999</v>
      </c>
      <c r="F1166" s="175"/>
      <c r="G1166" s="176">
        <f>ROUND(E1166*F1166,2)</f>
        <v>0</v>
      </c>
      <c r="H1166" s="175"/>
      <c r="I1166" s="176">
        <f>ROUND(E1166*H1166,2)</f>
        <v>0</v>
      </c>
      <c r="J1166" s="175"/>
      <c r="K1166" s="176">
        <f>ROUND(E1166*J1166,2)</f>
        <v>0</v>
      </c>
      <c r="L1166" s="176">
        <v>21</v>
      </c>
      <c r="M1166" s="176">
        <f>G1166*(1+L1166/100)</f>
        <v>0</v>
      </c>
      <c r="N1166" s="176">
        <v>1.2489999999999999E-2</v>
      </c>
      <c r="O1166" s="176">
        <f>ROUND(E1166*N1166,2)</f>
        <v>0.13</v>
      </c>
      <c r="P1166" s="176">
        <v>2.4</v>
      </c>
      <c r="Q1166" s="176">
        <f>ROUND(E1166*P1166,2)</f>
        <v>24.48</v>
      </c>
      <c r="R1166" s="176" t="s">
        <v>515</v>
      </c>
      <c r="S1166" s="176" t="s">
        <v>239</v>
      </c>
      <c r="T1166" s="177" t="s">
        <v>300</v>
      </c>
      <c r="U1166" s="160">
        <v>8.9329999999999998</v>
      </c>
      <c r="V1166" s="160">
        <f>ROUND(E1166*U1166,2)</f>
        <v>91.12</v>
      </c>
      <c r="W1166" s="160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301</v>
      </c>
      <c r="AH1166" s="151"/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ht="22.5" outlineLevel="1" x14ac:dyDescent="0.2">
      <c r="A1167" s="158"/>
      <c r="B1167" s="159"/>
      <c r="C1167" s="265" t="s">
        <v>541</v>
      </c>
      <c r="D1167" s="266"/>
      <c r="E1167" s="266"/>
      <c r="F1167" s="266"/>
      <c r="G1167" s="266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303</v>
      </c>
      <c r="AH1167" s="151"/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78" t="str">
        <f>C1167</f>
        <v>nebo vybourání otvorů průřezové plochy přes 4 m2 ve zdivu železobetonovém, včetně pomocného lešení o výšce podlahy do 1900 mm a pro zatížení do 1,5 kPa  (150 kg/m2),</v>
      </c>
      <c r="BB1167" s="151"/>
      <c r="BC1167" s="151"/>
      <c r="BD1167" s="151"/>
      <c r="BE1167" s="151"/>
      <c r="BF1167" s="151"/>
      <c r="BG1167" s="151"/>
      <c r="BH1167" s="151"/>
    </row>
    <row r="1168" spans="1:60" outlineLevel="1" x14ac:dyDescent="0.2">
      <c r="A1168" s="158"/>
      <c r="B1168" s="159"/>
      <c r="C1168" s="201" t="s">
        <v>1569</v>
      </c>
      <c r="D1168" s="193"/>
      <c r="E1168" s="194">
        <v>10.199999999999999</v>
      </c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305</v>
      </c>
      <c r="AH1168" s="151">
        <v>0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 x14ac:dyDescent="0.2">
      <c r="A1169" s="171">
        <v>136</v>
      </c>
      <c r="B1169" s="172" t="s">
        <v>1570</v>
      </c>
      <c r="C1169" s="188" t="s">
        <v>1571</v>
      </c>
      <c r="D1169" s="173" t="s">
        <v>327</v>
      </c>
      <c r="E1169" s="174">
        <v>49.875</v>
      </c>
      <c r="F1169" s="175"/>
      <c r="G1169" s="176">
        <f>ROUND(E1169*F1169,2)</f>
        <v>0</v>
      </c>
      <c r="H1169" s="175"/>
      <c r="I1169" s="176">
        <f>ROUND(E1169*H1169,2)</f>
        <v>0</v>
      </c>
      <c r="J1169" s="175"/>
      <c r="K1169" s="176">
        <f>ROUND(E1169*J1169,2)</f>
        <v>0</v>
      </c>
      <c r="L1169" s="176">
        <v>21</v>
      </c>
      <c r="M1169" s="176">
        <f>G1169*(1+L1169/100)</f>
        <v>0</v>
      </c>
      <c r="N1169" s="176">
        <v>6.7000000000000002E-4</v>
      </c>
      <c r="O1169" s="176">
        <f>ROUND(E1169*N1169,2)</f>
        <v>0.03</v>
      </c>
      <c r="P1169" s="176">
        <v>8.2000000000000003E-2</v>
      </c>
      <c r="Q1169" s="176">
        <f>ROUND(E1169*P1169,2)</f>
        <v>4.09</v>
      </c>
      <c r="R1169" s="176" t="s">
        <v>515</v>
      </c>
      <c r="S1169" s="176" t="s">
        <v>239</v>
      </c>
      <c r="T1169" s="177" t="s">
        <v>300</v>
      </c>
      <c r="U1169" s="160">
        <v>0.6</v>
      </c>
      <c r="V1169" s="160">
        <f>ROUND(E1169*U1169,2)</f>
        <v>29.93</v>
      </c>
      <c r="W1169" s="160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301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1" x14ac:dyDescent="0.2">
      <c r="A1170" s="158"/>
      <c r="B1170" s="159"/>
      <c r="C1170" s="265" t="s">
        <v>1572</v>
      </c>
      <c r="D1170" s="266"/>
      <c r="E1170" s="266"/>
      <c r="F1170" s="266"/>
      <c r="G1170" s="266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303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1" x14ac:dyDescent="0.2">
      <c r="A1171" s="158"/>
      <c r="B1171" s="159"/>
      <c r="C1171" s="201" t="s">
        <v>1573</v>
      </c>
      <c r="D1171" s="193"/>
      <c r="E1171" s="194">
        <v>5.25</v>
      </c>
      <c r="F1171" s="160"/>
      <c r="G1171" s="160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 t="s">
        <v>305</v>
      </c>
      <c r="AH1171" s="151">
        <v>0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1" x14ac:dyDescent="0.2">
      <c r="A1172" s="158"/>
      <c r="B1172" s="159"/>
      <c r="C1172" s="201" t="s">
        <v>1574</v>
      </c>
      <c r="D1172" s="193"/>
      <c r="E1172" s="194">
        <v>21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305</v>
      </c>
      <c r="AH1172" s="151">
        <v>0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 x14ac:dyDescent="0.2">
      <c r="A1173" s="158"/>
      <c r="B1173" s="159"/>
      <c r="C1173" s="201" t="s">
        <v>1575</v>
      </c>
      <c r="D1173" s="193"/>
      <c r="E1173" s="194">
        <v>19.53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305</v>
      </c>
      <c r="AH1173" s="151">
        <v>0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 x14ac:dyDescent="0.2">
      <c r="A1174" s="158"/>
      <c r="B1174" s="159"/>
      <c r="C1174" s="201" t="s">
        <v>1576</v>
      </c>
      <c r="D1174" s="193"/>
      <c r="E1174" s="194">
        <v>1.365</v>
      </c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305</v>
      </c>
      <c r="AH1174" s="151">
        <v>0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 x14ac:dyDescent="0.2">
      <c r="A1175" s="158"/>
      <c r="B1175" s="159"/>
      <c r="C1175" s="201" t="s">
        <v>1577</v>
      </c>
      <c r="D1175" s="193"/>
      <c r="E1175" s="194">
        <v>2.73</v>
      </c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305</v>
      </c>
      <c r="AH1175" s="151">
        <v>0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1" x14ac:dyDescent="0.2">
      <c r="A1176" s="171">
        <v>137</v>
      </c>
      <c r="B1176" s="172" t="s">
        <v>1578</v>
      </c>
      <c r="C1176" s="188" t="s">
        <v>1579</v>
      </c>
      <c r="D1176" s="173" t="s">
        <v>342</v>
      </c>
      <c r="E1176" s="174">
        <v>9.5500000000000007</v>
      </c>
      <c r="F1176" s="175"/>
      <c r="G1176" s="176">
        <f>ROUND(E1176*F1176,2)</f>
        <v>0</v>
      </c>
      <c r="H1176" s="175"/>
      <c r="I1176" s="176">
        <f>ROUND(E1176*H1176,2)</f>
        <v>0</v>
      </c>
      <c r="J1176" s="175"/>
      <c r="K1176" s="176">
        <f>ROUND(E1176*J1176,2)</f>
        <v>0</v>
      </c>
      <c r="L1176" s="176">
        <v>21</v>
      </c>
      <c r="M1176" s="176">
        <f>G1176*(1+L1176/100)</f>
        <v>0</v>
      </c>
      <c r="N1176" s="176">
        <v>0</v>
      </c>
      <c r="O1176" s="176">
        <f>ROUND(E1176*N1176,2)</f>
        <v>0</v>
      </c>
      <c r="P1176" s="176">
        <v>7.0000000000000007E-2</v>
      </c>
      <c r="Q1176" s="176">
        <f>ROUND(E1176*P1176,2)</f>
        <v>0.67</v>
      </c>
      <c r="R1176" s="176" t="s">
        <v>515</v>
      </c>
      <c r="S1176" s="176" t="s">
        <v>239</v>
      </c>
      <c r="T1176" s="177" t="s">
        <v>300</v>
      </c>
      <c r="U1176" s="160">
        <v>0.64</v>
      </c>
      <c r="V1176" s="160">
        <f>ROUND(E1176*U1176,2)</f>
        <v>6.11</v>
      </c>
      <c r="W1176" s="160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301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 x14ac:dyDescent="0.2">
      <c r="A1177" s="158"/>
      <c r="B1177" s="159"/>
      <c r="C1177" s="201" t="s">
        <v>1580</v>
      </c>
      <c r="D1177" s="193"/>
      <c r="E1177" s="194">
        <v>9.5500000000000007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305</v>
      </c>
      <c r="AH1177" s="151">
        <v>0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ht="22.5" outlineLevel="1" x14ac:dyDescent="0.2">
      <c r="A1178" s="171">
        <v>138</v>
      </c>
      <c r="B1178" s="172" t="s">
        <v>1581</v>
      </c>
      <c r="C1178" s="188" t="s">
        <v>1582</v>
      </c>
      <c r="D1178" s="173" t="s">
        <v>298</v>
      </c>
      <c r="E1178" s="174">
        <v>3.6797</v>
      </c>
      <c r="F1178" s="175"/>
      <c r="G1178" s="176">
        <f>ROUND(E1178*F1178,2)</f>
        <v>0</v>
      </c>
      <c r="H1178" s="175"/>
      <c r="I1178" s="176">
        <f>ROUND(E1178*H1178,2)</f>
        <v>0</v>
      </c>
      <c r="J1178" s="175"/>
      <c r="K1178" s="176">
        <f>ROUND(E1178*J1178,2)</f>
        <v>0</v>
      </c>
      <c r="L1178" s="176">
        <v>21</v>
      </c>
      <c r="M1178" s="176">
        <f>G1178*(1+L1178/100)</f>
        <v>0</v>
      </c>
      <c r="N1178" s="176">
        <v>1.7989999999999999E-2</v>
      </c>
      <c r="O1178" s="176">
        <f>ROUND(E1178*N1178,2)</f>
        <v>7.0000000000000007E-2</v>
      </c>
      <c r="P1178" s="176">
        <v>2.4</v>
      </c>
      <c r="Q1178" s="176">
        <f>ROUND(E1178*P1178,2)</f>
        <v>8.83</v>
      </c>
      <c r="R1178" s="176" t="s">
        <v>515</v>
      </c>
      <c r="S1178" s="176" t="s">
        <v>239</v>
      </c>
      <c r="T1178" s="177" t="s">
        <v>300</v>
      </c>
      <c r="U1178" s="160">
        <v>12.817</v>
      </c>
      <c r="V1178" s="160">
        <f>ROUND(E1178*U1178,2)</f>
        <v>47.16</v>
      </c>
      <c r="W1178" s="160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301</v>
      </c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 x14ac:dyDescent="0.2">
      <c r="A1179" s="158"/>
      <c r="B1179" s="159"/>
      <c r="C1179" s="265" t="s">
        <v>1583</v>
      </c>
      <c r="D1179" s="266"/>
      <c r="E1179" s="266"/>
      <c r="F1179" s="266"/>
      <c r="G1179" s="266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303</v>
      </c>
      <c r="AH1179" s="151"/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 x14ac:dyDescent="0.2">
      <c r="A1180" s="158"/>
      <c r="B1180" s="159"/>
      <c r="C1180" s="201" t="s">
        <v>1584</v>
      </c>
      <c r="D1180" s="193"/>
      <c r="E1180" s="194">
        <v>3.6796899999999999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305</v>
      </c>
      <c r="AH1180" s="151">
        <v>0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ht="22.5" outlineLevel="1" x14ac:dyDescent="0.2">
      <c r="A1181" s="171">
        <v>139</v>
      </c>
      <c r="B1181" s="172" t="s">
        <v>555</v>
      </c>
      <c r="C1181" s="188" t="s">
        <v>556</v>
      </c>
      <c r="D1181" s="173" t="s">
        <v>298</v>
      </c>
      <c r="E1181" s="174">
        <v>54.915100000000002</v>
      </c>
      <c r="F1181" s="175"/>
      <c r="G1181" s="176">
        <f>ROUND(E1181*F1181,2)</f>
        <v>0</v>
      </c>
      <c r="H1181" s="175"/>
      <c r="I1181" s="176">
        <f>ROUND(E1181*H1181,2)</f>
        <v>0</v>
      </c>
      <c r="J1181" s="175"/>
      <c r="K1181" s="176">
        <f>ROUND(E1181*J1181,2)</f>
        <v>0</v>
      </c>
      <c r="L1181" s="176">
        <v>21</v>
      </c>
      <c r="M1181" s="176">
        <f>G1181*(1+L1181/100)</f>
        <v>0</v>
      </c>
      <c r="N1181" s="176">
        <v>0</v>
      </c>
      <c r="O1181" s="176">
        <f>ROUND(E1181*N1181,2)</f>
        <v>0</v>
      </c>
      <c r="P1181" s="176">
        <v>2.2000000000000002</v>
      </c>
      <c r="Q1181" s="176">
        <f>ROUND(E1181*P1181,2)</f>
        <v>120.81</v>
      </c>
      <c r="R1181" s="176" t="s">
        <v>515</v>
      </c>
      <c r="S1181" s="176" t="s">
        <v>239</v>
      </c>
      <c r="T1181" s="177" t="s">
        <v>300</v>
      </c>
      <c r="U1181" s="160">
        <v>5.867</v>
      </c>
      <c r="V1181" s="160">
        <f>ROUND(E1181*U1181,2)</f>
        <v>322.19</v>
      </c>
      <c r="W1181" s="160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301</v>
      </c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 x14ac:dyDescent="0.2">
      <c r="A1182" s="158"/>
      <c r="B1182" s="159"/>
      <c r="C1182" s="202" t="s">
        <v>319</v>
      </c>
      <c r="D1182" s="195"/>
      <c r="E1182" s="196"/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305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 x14ac:dyDescent="0.2">
      <c r="A1183" s="158"/>
      <c r="B1183" s="159"/>
      <c r="C1183" s="203" t="s">
        <v>1585</v>
      </c>
      <c r="D1183" s="195"/>
      <c r="E1183" s="196">
        <v>30.12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305</v>
      </c>
      <c r="AH1183" s="151">
        <v>2</v>
      </c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 x14ac:dyDescent="0.2">
      <c r="A1184" s="158"/>
      <c r="B1184" s="159"/>
      <c r="C1184" s="203" t="s">
        <v>1586</v>
      </c>
      <c r="D1184" s="195"/>
      <c r="E1184" s="196">
        <v>16.68</v>
      </c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305</v>
      </c>
      <c r="AH1184" s="151">
        <v>2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 x14ac:dyDescent="0.2">
      <c r="A1185" s="158"/>
      <c r="B1185" s="159"/>
      <c r="C1185" s="204" t="s">
        <v>322</v>
      </c>
      <c r="D1185" s="197"/>
      <c r="E1185" s="198">
        <v>46.8</v>
      </c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305</v>
      </c>
      <c r="AH1185" s="151">
        <v>3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 x14ac:dyDescent="0.2">
      <c r="A1186" s="158"/>
      <c r="B1186" s="159"/>
      <c r="C1186" s="202" t="s">
        <v>323</v>
      </c>
      <c r="D1186" s="195"/>
      <c r="E1186" s="196"/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305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1" x14ac:dyDescent="0.2">
      <c r="A1187" s="158"/>
      <c r="B1187" s="159"/>
      <c r="C1187" s="201" t="s">
        <v>1587</v>
      </c>
      <c r="D1187" s="193"/>
      <c r="E1187" s="194">
        <v>6.9960000000000004</v>
      </c>
      <c r="F1187" s="160"/>
      <c r="G1187" s="160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305</v>
      </c>
      <c r="AH1187" s="151">
        <v>0</v>
      </c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1" x14ac:dyDescent="0.2">
      <c r="A1188" s="158"/>
      <c r="B1188" s="159"/>
      <c r="C1188" s="202" t="s">
        <v>319</v>
      </c>
      <c r="D1188" s="195"/>
      <c r="E1188" s="196"/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305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1" x14ac:dyDescent="0.2">
      <c r="A1189" s="158"/>
      <c r="B1189" s="159"/>
      <c r="C1189" s="203" t="s">
        <v>1588</v>
      </c>
      <c r="D1189" s="195"/>
      <c r="E1189" s="196">
        <v>75.7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305</v>
      </c>
      <c r="AH1189" s="151">
        <v>2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 x14ac:dyDescent="0.2">
      <c r="A1190" s="158"/>
      <c r="B1190" s="159"/>
      <c r="C1190" s="203" t="s">
        <v>1589</v>
      </c>
      <c r="D1190" s="195"/>
      <c r="E1190" s="196">
        <v>6.5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305</v>
      </c>
      <c r="AH1190" s="151">
        <v>2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 x14ac:dyDescent="0.2">
      <c r="A1191" s="158"/>
      <c r="B1191" s="159"/>
      <c r="C1191" s="203" t="s">
        <v>1590</v>
      </c>
      <c r="D1191" s="195"/>
      <c r="E1191" s="196">
        <v>8.6</v>
      </c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305</v>
      </c>
      <c r="AH1191" s="151">
        <v>2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 x14ac:dyDescent="0.2">
      <c r="A1192" s="158"/>
      <c r="B1192" s="159"/>
      <c r="C1192" s="203" t="s">
        <v>1591</v>
      </c>
      <c r="D1192" s="195"/>
      <c r="E1192" s="196">
        <v>4.9000000000000004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305</v>
      </c>
      <c r="AH1192" s="151">
        <v>2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 x14ac:dyDescent="0.2">
      <c r="A1193" s="158"/>
      <c r="B1193" s="159"/>
      <c r="C1193" s="203" t="s">
        <v>1592</v>
      </c>
      <c r="D1193" s="195"/>
      <c r="E1193" s="196">
        <v>5.0999999999999996</v>
      </c>
      <c r="F1193" s="160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305</v>
      </c>
      <c r="AH1193" s="151">
        <v>2</v>
      </c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 x14ac:dyDescent="0.2">
      <c r="A1194" s="158"/>
      <c r="B1194" s="159"/>
      <c r="C1194" s="203" t="s">
        <v>1593</v>
      </c>
      <c r="D1194" s="195"/>
      <c r="E1194" s="196">
        <v>8.6</v>
      </c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305</v>
      </c>
      <c r="AH1194" s="151">
        <v>2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 x14ac:dyDescent="0.2">
      <c r="A1195" s="158"/>
      <c r="B1195" s="159"/>
      <c r="C1195" s="203" t="s">
        <v>1594</v>
      </c>
      <c r="D1195" s="195"/>
      <c r="E1195" s="196">
        <v>3.8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305</v>
      </c>
      <c r="AH1195" s="151">
        <v>2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 x14ac:dyDescent="0.2">
      <c r="A1196" s="158"/>
      <c r="B1196" s="159"/>
      <c r="C1196" s="203" t="s">
        <v>1595</v>
      </c>
      <c r="D1196" s="195"/>
      <c r="E1196" s="196">
        <v>1.1000000000000001</v>
      </c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305</v>
      </c>
      <c r="AH1196" s="151">
        <v>2</v>
      </c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 x14ac:dyDescent="0.2">
      <c r="A1197" s="158"/>
      <c r="B1197" s="159"/>
      <c r="C1197" s="203" t="s">
        <v>1596</v>
      </c>
      <c r="D1197" s="195"/>
      <c r="E1197" s="196">
        <v>5.6</v>
      </c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305</v>
      </c>
      <c r="AH1197" s="151">
        <v>2</v>
      </c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1" x14ac:dyDescent="0.2">
      <c r="A1198" s="158"/>
      <c r="B1198" s="159"/>
      <c r="C1198" s="203" t="s">
        <v>1597</v>
      </c>
      <c r="D1198" s="195"/>
      <c r="E1198" s="196">
        <v>6</v>
      </c>
      <c r="F1198" s="160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305</v>
      </c>
      <c r="AH1198" s="151">
        <v>2</v>
      </c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 x14ac:dyDescent="0.2">
      <c r="A1199" s="158"/>
      <c r="B1199" s="159"/>
      <c r="C1199" s="203" t="s">
        <v>1598</v>
      </c>
      <c r="D1199" s="195"/>
      <c r="E1199" s="196">
        <v>2.7</v>
      </c>
      <c r="F1199" s="160"/>
      <c r="G1199" s="160"/>
      <c r="H1199" s="160"/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/>
      <c r="S1199" s="160"/>
      <c r="T1199" s="160"/>
      <c r="U1199" s="160"/>
      <c r="V1199" s="160"/>
      <c r="W1199" s="160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305</v>
      </c>
      <c r="AH1199" s="151">
        <v>2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1" x14ac:dyDescent="0.2">
      <c r="A1200" s="158"/>
      <c r="B1200" s="159"/>
      <c r="C1200" s="203" t="s">
        <v>1599</v>
      </c>
      <c r="D1200" s="195"/>
      <c r="E1200" s="196">
        <v>5.5</v>
      </c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305</v>
      </c>
      <c r="AH1200" s="151">
        <v>2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 x14ac:dyDescent="0.2">
      <c r="A1201" s="158"/>
      <c r="B1201" s="159"/>
      <c r="C1201" s="203" t="s">
        <v>1600</v>
      </c>
      <c r="D1201" s="195"/>
      <c r="E1201" s="196">
        <v>7.5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305</v>
      </c>
      <c r="AH1201" s="151">
        <v>2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 x14ac:dyDescent="0.2">
      <c r="A1202" s="158"/>
      <c r="B1202" s="159"/>
      <c r="C1202" s="203" t="s">
        <v>1601</v>
      </c>
      <c r="D1202" s="195"/>
      <c r="E1202" s="196">
        <v>5.5</v>
      </c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305</v>
      </c>
      <c r="AH1202" s="151">
        <v>2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 x14ac:dyDescent="0.2">
      <c r="A1203" s="158"/>
      <c r="B1203" s="159"/>
      <c r="C1203" s="203" t="s">
        <v>1602</v>
      </c>
      <c r="D1203" s="195"/>
      <c r="E1203" s="196">
        <v>12.6</v>
      </c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305</v>
      </c>
      <c r="AH1203" s="151">
        <v>2</v>
      </c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 x14ac:dyDescent="0.2">
      <c r="A1204" s="158"/>
      <c r="B1204" s="159"/>
      <c r="C1204" s="203" t="s">
        <v>1603</v>
      </c>
      <c r="D1204" s="195"/>
      <c r="E1204" s="196">
        <v>25.2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305</v>
      </c>
      <c r="AH1204" s="151">
        <v>2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1" x14ac:dyDescent="0.2">
      <c r="A1205" s="158"/>
      <c r="B1205" s="159"/>
      <c r="C1205" s="203" t="s">
        <v>1604</v>
      </c>
      <c r="D1205" s="195"/>
      <c r="E1205" s="196">
        <v>126.3</v>
      </c>
      <c r="F1205" s="160"/>
      <c r="G1205" s="160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305</v>
      </c>
      <c r="AH1205" s="151">
        <v>2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 x14ac:dyDescent="0.2">
      <c r="A1206" s="158"/>
      <c r="B1206" s="159"/>
      <c r="C1206" s="203" t="s">
        <v>1605</v>
      </c>
      <c r="D1206" s="195"/>
      <c r="E1206" s="196">
        <v>104.8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305</v>
      </c>
      <c r="AH1206" s="151">
        <v>2</v>
      </c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1" x14ac:dyDescent="0.2">
      <c r="A1207" s="158"/>
      <c r="B1207" s="159"/>
      <c r="C1207" s="203" t="s">
        <v>1606</v>
      </c>
      <c r="D1207" s="195"/>
      <c r="E1207" s="196">
        <v>7.5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305</v>
      </c>
      <c r="AH1207" s="151">
        <v>2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1" x14ac:dyDescent="0.2">
      <c r="A1208" s="158"/>
      <c r="B1208" s="159"/>
      <c r="C1208" s="203" t="s">
        <v>1607</v>
      </c>
      <c r="D1208" s="195"/>
      <c r="E1208" s="196">
        <v>44.4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305</v>
      </c>
      <c r="AH1208" s="151">
        <v>2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1" x14ac:dyDescent="0.2">
      <c r="A1209" s="158"/>
      <c r="B1209" s="159"/>
      <c r="C1209" s="203" t="s">
        <v>1608</v>
      </c>
      <c r="D1209" s="195"/>
      <c r="E1209" s="196">
        <v>40.4</v>
      </c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305</v>
      </c>
      <c r="AH1209" s="151">
        <v>2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 x14ac:dyDescent="0.2">
      <c r="A1210" s="158"/>
      <c r="B1210" s="159"/>
      <c r="C1210" s="203" t="s">
        <v>1609</v>
      </c>
      <c r="D1210" s="195"/>
      <c r="E1210" s="196">
        <v>3.8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305</v>
      </c>
      <c r="AH1210" s="151">
        <v>2</v>
      </c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 x14ac:dyDescent="0.2">
      <c r="A1211" s="158"/>
      <c r="B1211" s="159"/>
      <c r="C1211" s="203" t="s">
        <v>1610</v>
      </c>
      <c r="D1211" s="195"/>
      <c r="E1211" s="196">
        <v>3.3</v>
      </c>
      <c r="F1211" s="160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305</v>
      </c>
      <c r="AH1211" s="151">
        <v>2</v>
      </c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 x14ac:dyDescent="0.2">
      <c r="A1212" s="158"/>
      <c r="B1212" s="159"/>
      <c r="C1212" s="203" t="s">
        <v>1611</v>
      </c>
      <c r="D1212" s="195"/>
      <c r="E1212" s="196">
        <v>-116.0745</v>
      </c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305</v>
      </c>
      <c r="AH1212" s="151">
        <v>2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 x14ac:dyDescent="0.2">
      <c r="A1213" s="158"/>
      <c r="B1213" s="159"/>
      <c r="C1213" s="204" t="s">
        <v>322</v>
      </c>
      <c r="D1213" s="197"/>
      <c r="E1213" s="198">
        <v>399.32549999999998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305</v>
      </c>
      <c r="AH1213" s="151">
        <v>3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 x14ac:dyDescent="0.2">
      <c r="A1214" s="158"/>
      <c r="B1214" s="159"/>
      <c r="C1214" s="202" t="s">
        <v>323</v>
      </c>
      <c r="D1214" s="195"/>
      <c r="E1214" s="196"/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305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 x14ac:dyDescent="0.2">
      <c r="A1215" s="158"/>
      <c r="B1215" s="159"/>
      <c r="C1215" s="201" t="s">
        <v>1612</v>
      </c>
      <c r="D1215" s="193"/>
      <c r="E1215" s="194">
        <v>47.919060000000002</v>
      </c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305</v>
      </c>
      <c r="AH1215" s="151">
        <v>0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ht="22.5" outlineLevel="1" x14ac:dyDescent="0.2">
      <c r="A1216" s="171">
        <v>140</v>
      </c>
      <c r="B1216" s="172" t="s">
        <v>559</v>
      </c>
      <c r="C1216" s="188" t="s">
        <v>560</v>
      </c>
      <c r="D1216" s="173" t="s">
        <v>298</v>
      </c>
      <c r="E1216" s="174">
        <v>6.9960000000000004</v>
      </c>
      <c r="F1216" s="175"/>
      <c r="G1216" s="176">
        <f>ROUND(E1216*F1216,2)</f>
        <v>0</v>
      </c>
      <c r="H1216" s="175"/>
      <c r="I1216" s="176">
        <f>ROUND(E1216*H1216,2)</f>
        <v>0</v>
      </c>
      <c r="J1216" s="175"/>
      <c r="K1216" s="176">
        <f>ROUND(E1216*J1216,2)</f>
        <v>0</v>
      </c>
      <c r="L1216" s="176">
        <v>21</v>
      </c>
      <c r="M1216" s="176">
        <f>G1216*(1+L1216/100)</f>
        <v>0</v>
      </c>
      <c r="N1216" s="176">
        <v>0</v>
      </c>
      <c r="O1216" s="176">
        <f>ROUND(E1216*N1216,2)</f>
        <v>0</v>
      </c>
      <c r="P1216" s="176">
        <v>0</v>
      </c>
      <c r="Q1216" s="176">
        <f>ROUND(E1216*P1216,2)</f>
        <v>0</v>
      </c>
      <c r="R1216" s="176" t="s">
        <v>515</v>
      </c>
      <c r="S1216" s="176" t="s">
        <v>239</v>
      </c>
      <c r="T1216" s="177" t="s">
        <v>300</v>
      </c>
      <c r="U1216" s="160">
        <v>4.0289999999999999</v>
      </c>
      <c r="V1216" s="160">
        <f>ROUND(E1216*U1216,2)</f>
        <v>28.19</v>
      </c>
      <c r="W1216" s="160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301</v>
      </c>
      <c r="AH1216" s="151"/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 x14ac:dyDescent="0.2">
      <c r="A1217" s="158"/>
      <c r="B1217" s="159"/>
      <c r="C1217" s="202" t="s">
        <v>319</v>
      </c>
      <c r="D1217" s="195"/>
      <c r="E1217" s="196"/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305</v>
      </c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 x14ac:dyDescent="0.2">
      <c r="A1218" s="158"/>
      <c r="B1218" s="159"/>
      <c r="C1218" s="203" t="s">
        <v>1585</v>
      </c>
      <c r="D1218" s="195"/>
      <c r="E1218" s="196">
        <v>30.12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305</v>
      </c>
      <c r="AH1218" s="151">
        <v>2</v>
      </c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 x14ac:dyDescent="0.2">
      <c r="A1219" s="158"/>
      <c r="B1219" s="159"/>
      <c r="C1219" s="203" t="s">
        <v>1586</v>
      </c>
      <c r="D1219" s="195"/>
      <c r="E1219" s="196">
        <v>16.68</v>
      </c>
      <c r="F1219" s="160"/>
      <c r="G1219" s="160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305</v>
      </c>
      <c r="AH1219" s="151">
        <v>2</v>
      </c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 x14ac:dyDescent="0.2">
      <c r="A1220" s="158"/>
      <c r="B1220" s="159"/>
      <c r="C1220" s="204" t="s">
        <v>322</v>
      </c>
      <c r="D1220" s="197"/>
      <c r="E1220" s="198">
        <v>46.8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305</v>
      </c>
      <c r="AH1220" s="151">
        <v>3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 x14ac:dyDescent="0.2">
      <c r="A1221" s="158"/>
      <c r="B1221" s="159"/>
      <c r="C1221" s="202" t="s">
        <v>323</v>
      </c>
      <c r="D1221" s="195"/>
      <c r="E1221" s="196"/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305</v>
      </c>
      <c r="AH1221" s="151"/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 x14ac:dyDescent="0.2">
      <c r="A1222" s="158"/>
      <c r="B1222" s="159"/>
      <c r="C1222" s="201" t="s">
        <v>1587</v>
      </c>
      <c r="D1222" s="193"/>
      <c r="E1222" s="194">
        <v>6.9960000000000004</v>
      </c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305</v>
      </c>
      <c r="AH1222" s="151">
        <v>0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 x14ac:dyDescent="0.2">
      <c r="A1223" s="171">
        <v>141</v>
      </c>
      <c r="B1223" s="172" t="s">
        <v>1613</v>
      </c>
      <c r="C1223" s="188" t="s">
        <v>1614</v>
      </c>
      <c r="D1223" s="173" t="s">
        <v>252</v>
      </c>
      <c r="E1223" s="174">
        <v>54</v>
      </c>
      <c r="F1223" s="175"/>
      <c r="G1223" s="176">
        <f>ROUND(E1223*F1223,2)</f>
        <v>0</v>
      </c>
      <c r="H1223" s="175"/>
      <c r="I1223" s="176">
        <f>ROUND(E1223*H1223,2)</f>
        <v>0</v>
      </c>
      <c r="J1223" s="175"/>
      <c r="K1223" s="176">
        <f>ROUND(E1223*J1223,2)</f>
        <v>0</v>
      </c>
      <c r="L1223" s="176">
        <v>21</v>
      </c>
      <c r="M1223" s="176">
        <f>G1223*(1+L1223/100)</f>
        <v>0</v>
      </c>
      <c r="N1223" s="176">
        <v>0</v>
      </c>
      <c r="O1223" s="176">
        <f>ROUND(E1223*N1223,2)</f>
        <v>0</v>
      </c>
      <c r="P1223" s="176">
        <v>0</v>
      </c>
      <c r="Q1223" s="176">
        <f>ROUND(E1223*P1223,2)</f>
        <v>0</v>
      </c>
      <c r="R1223" s="176" t="s">
        <v>515</v>
      </c>
      <c r="S1223" s="176" t="s">
        <v>239</v>
      </c>
      <c r="T1223" s="177" t="s">
        <v>300</v>
      </c>
      <c r="U1223" s="160">
        <v>0.03</v>
      </c>
      <c r="V1223" s="160">
        <f>ROUND(E1223*U1223,2)</f>
        <v>1.62</v>
      </c>
      <c r="W1223" s="160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301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 x14ac:dyDescent="0.2">
      <c r="A1224" s="158"/>
      <c r="B1224" s="159"/>
      <c r="C1224" s="265" t="s">
        <v>563</v>
      </c>
      <c r="D1224" s="266"/>
      <c r="E1224" s="266"/>
      <c r="F1224" s="266"/>
      <c r="G1224" s="266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303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 x14ac:dyDescent="0.2">
      <c r="A1225" s="158"/>
      <c r="B1225" s="159"/>
      <c r="C1225" s="201" t="s">
        <v>1615</v>
      </c>
      <c r="D1225" s="193"/>
      <c r="E1225" s="194">
        <v>54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305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1" x14ac:dyDescent="0.2">
      <c r="A1226" s="171">
        <v>142</v>
      </c>
      <c r="B1226" s="172" t="s">
        <v>1616</v>
      </c>
      <c r="C1226" s="188" t="s">
        <v>1617</v>
      </c>
      <c r="D1226" s="173" t="s">
        <v>252</v>
      </c>
      <c r="E1226" s="174">
        <v>4</v>
      </c>
      <c r="F1226" s="175"/>
      <c r="G1226" s="176">
        <f>ROUND(E1226*F1226,2)</f>
        <v>0</v>
      </c>
      <c r="H1226" s="175"/>
      <c r="I1226" s="176">
        <f>ROUND(E1226*H1226,2)</f>
        <v>0</v>
      </c>
      <c r="J1226" s="175"/>
      <c r="K1226" s="176">
        <f>ROUND(E1226*J1226,2)</f>
        <v>0</v>
      </c>
      <c r="L1226" s="176">
        <v>21</v>
      </c>
      <c r="M1226" s="176">
        <f>G1226*(1+L1226/100)</f>
        <v>0</v>
      </c>
      <c r="N1226" s="176">
        <v>0</v>
      </c>
      <c r="O1226" s="176">
        <f>ROUND(E1226*N1226,2)</f>
        <v>0</v>
      </c>
      <c r="P1226" s="176">
        <v>0</v>
      </c>
      <c r="Q1226" s="176">
        <f>ROUND(E1226*P1226,2)</f>
        <v>0</v>
      </c>
      <c r="R1226" s="176" t="s">
        <v>515</v>
      </c>
      <c r="S1226" s="176" t="s">
        <v>239</v>
      </c>
      <c r="T1226" s="177" t="s">
        <v>300</v>
      </c>
      <c r="U1226" s="160">
        <v>0.05</v>
      </c>
      <c r="V1226" s="160">
        <f>ROUND(E1226*U1226,2)</f>
        <v>0.2</v>
      </c>
      <c r="W1226" s="160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301</v>
      </c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 x14ac:dyDescent="0.2">
      <c r="A1227" s="158"/>
      <c r="B1227" s="159"/>
      <c r="C1227" s="265" t="s">
        <v>563</v>
      </c>
      <c r="D1227" s="266"/>
      <c r="E1227" s="266"/>
      <c r="F1227" s="266"/>
      <c r="G1227" s="266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303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 x14ac:dyDescent="0.2">
      <c r="A1228" s="158"/>
      <c r="B1228" s="159"/>
      <c r="C1228" s="201" t="s">
        <v>1618</v>
      </c>
      <c r="D1228" s="193"/>
      <c r="E1228" s="194">
        <v>4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305</v>
      </c>
      <c r="AH1228" s="151">
        <v>0</v>
      </c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1" x14ac:dyDescent="0.2">
      <c r="A1229" s="171">
        <v>143</v>
      </c>
      <c r="B1229" s="172" t="s">
        <v>566</v>
      </c>
      <c r="C1229" s="188" t="s">
        <v>567</v>
      </c>
      <c r="D1229" s="173" t="s">
        <v>252</v>
      </c>
      <c r="E1229" s="174">
        <v>2</v>
      </c>
      <c r="F1229" s="175"/>
      <c r="G1229" s="176">
        <f>ROUND(E1229*F1229,2)</f>
        <v>0</v>
      </c>
      <c r="H1229" s="175"/>
      <c r="I1229" s="176">
        <f>ROUND(E1229*H1229,2)</f>
        <v>0</v>
      </c>
      <c r="J1229" s="175"/>
      <c r="K1229" s="176">
        <f>ROUND(E1229*J1229,2)</f>
        <v>0</v>
      </c>
      <c r="L1229" s="176">
        <v>21</v>
      </c>
      <c r="M1229" s="176">
        <f>G1229*(1+L1229/100)</f>
        <v>0</v>
      </c>
      <c r="N1229" s="176">
        <v>0</v>
      </c>
      <c r="O1229" s="176">
        <f>ROUND(E1229*N1229,2)</f>
        <v>0</v>
      </c>
      <c r="P1229" s="176">
        <v>0</v>
      </c>
      <c r="Q1229" s="176">
        <f>ROUND(E1229*P1229,2)</f>
        <v>0</v>
      </c>
      <c r="R1229" s="176" t="s">
        <v>515</v>
      </c>
      <c r="S1229" s="176" t="s">
        <v>239</v>
      </c>
      <c r="T1229" s="177" t="s">
        <v>300</v>
      </c>
      <c r="U1229" s="160">
        <v>0.34</v>
      </c>
      <c r="V1229" s="160">
        <f>ROUND(E1229*U1229,2)</f>
        <v>0.68</v>
      </c>
      <c r="W1229" s="160"/>
      <c r="X1229" s="151"/>
      <c r="Y1229" s="151"/>
      <c r="Z1229" s="151"/>
      <c r="AA1229" s="151"/>
      <c r="AB1229" s="151"/>
      <c r="AC1229" s="151"/>
      <c r="AD1229" s="151"/>
      <c r="AE1229" s="151"/>
      <c r="AF1229" s="151"/>
      <c r="AG1229" s="151" t="s">
        <v>301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1" x14ac:dyDescent="0.2">
      <c r="A1230" s="158"/>
      <c r="B1230" s="159"/>
      <c r="C1230" s="265" t="s">
        <v>563</v>
      </c>
      <c r="D1230" s="266"/>
      <c r="E1230" s="266"/>
      <c r="F1230" s="266"/>
      <c r="G1230" s="266"/>
      <c r="H1230" s="160"/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/>
      <c r="S1230" s="160"/>
      <c r="T1230" s="160"/>
      <c r="U1230" s="160"/>
      <c r="V1230" s="160"/>
      <c r="W1230" s="160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303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 x14ac:dyDescent="0.2">
      <c r="A1231" s="158"/>
      <c r="B1231" s="159"/>
      <c r="C1231" s="201" t="s">
        <v>1619</v>
      </c>
      <c r="D1231" s="193"/>
      <c r="E1231" s="194">
        <v>2</v>
      </c>
      <c r="F1231" s="160"/>
      <c r="G1231" s="160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305</v>
      </c>
      <c r="AH1231" s="151">
        <v>0</v>
      </c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 x14ac:dyDescent="0.2">
      <c r="A1232" s="171">
        <v>144</v>
      </c>
      <c r="B1232" s="172" t="s">
        <v>1620</v>
      </c>
      <c r="C1232" s="188" t="s">
        <v>1621</v>
      </c>
      <c r="D1232" s="173" t="s">
        <v>327</v>
      </c>
      <c r="E1232" s="174">
        <v>16.920000000000002</v>
      </c>
      <c r="F1232" s="175"/>
      <c r="G1232" s="176">
        <f>ROUND(E1232*F1232,2)</f>
        <v>0</v>
      </c>
      <c r="H1232" s="175"/>
      <c r="I1232" s="176">
        <f>ROUND(E1232*H1232,2)</f>
        <v>0</v>
      </c>
      <c r="J1232" s="175"/>
      <c r="K1232" s="176">
        <f>ROUND(E1232*J1232,2)</f>
        <v>0</v>
      </c>
      <c r="L1232" s="176">
        <v>21</v>
      </c>
      <c r="M1232" s="176">
        <f>G1232*(1+L1232/100)</f>
        <v>0</v>
      </c>
      <c r="N1232" s="176">
        <v>1E-3</v>
      </c>
      <c r="O1232" s="176">
        <f>ROUND(E1232*N1232,2)</f>
        <v>0.02</v>
      </c>
      <c r="P1232" s="176">
        <v>6.2E-2</v>
      </c>
      <c r="Q1232" s="176">
        <f>ROUND(E1232*P1232,2)</f>
        <v>1.05</v>
      </c>
      <c r="R1232" s="176" t="s">
        <v>515</v>
      </c>
      <c r="S1232" s="176" t="s">
        <v>239</v>
      </c>
      <c r="T1232" s="177" t="s">
        <v>300</v>
      </c>
      <c r="U1232" s="160">
        <v>0.61199999999999999</v>
      </c>
      <c r="V1232" s="160">
        <f>ROUND(E1232*U1232,2)</f>
        <v>10.36</v>
      </c>
      <c r="W1232" s="160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301</v>
      </c>
      <c r="AH1232" s="151"/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1" x14ac:dyDescent="0.2">
      <c r="A1233" s="158"/>
      <c r="B1233" s="159"/>
      <c r="C1233" s="265" t="s">
        <v>1622</v>
      </c>
      <c r="D1233" s="266"/>
      <c r="E1233" s="266"/>
      <c r="F1233" s="266"/>
      <c r="G1233" s="266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303</v>
      </c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 x14ac:dyDescent="0.2">
      <c r="A1234" s="158"/>
      <c r="B1234" s="159"/>
      <c r="C1234" s="201" t="s">
        <v>1623</v>
      </c>
      <c r="D1234" s="193"/>
      <c r="E1234" s="194">
        <v>6.48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305</v>
      </c>
      <c r="AH1234" s="151">
        <v>0</v>
      </c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 x14ac:dyDescent="0.2">
      <c r="A1235" s="158"/>
      <c r="B1235" s="159"/>
      <c r="C1235" s="201" t="s">
        <v>1624</v>
      </c>
      <c r="D1235" s="193"/>
      <c r="E1235" s="194">
        <v>0.72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305</v>
      </c>
      <c r="AH1235" s="151">
        <v>0</v>
      </c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 x14ac:dyDescent="0.2">
      <c r="A1236" s="158"/>
      <c r="B1236" s="159"/>
      <c r="C1236" s="201" t="s">
        <v>1625</v>
      </c>
      <c r="D1236" s="193"/>
      <c r="E1236" s="194">
        <v>5.4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305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 x14ac:dyDescent="0.2">
      <c r="A1237" s="158"/>
      <c r="B1237" s="159"/>
      <c r="C1237" s="201" t="s">
        <v>1626</v>
      </c>
      <c r="D1237" s="193"/>
      <c r="E1237" s="194">
        <v>4.32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305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1" x14ac:dyDescent="0.2">
      <c r="A1238" s="171">
        <v>145</v>
      </c>
      <c r="B1238" s="172" t="s">
        <v>1627</v>
      </c>
      <c r="C1238" s="188" t="s">
        <v>1628</v>
      </c>
      <c r="D1238" s="173" t="s">
        <v>327</v>
      </c>
      <c r="E1238" s="174">
        <v>7.02</v>
      </c>
      <c r="F1238" s="175"/>
      <c r="G1238" s="176">
        <f>ROUND(E1238*F1238,2)</f>
        <v>0</v>
      </c>
      <c r="H1238" s="175"/>
      <c r="I1238" s="176">
        <f>ROUND(E1238*H1238,2)</f>
        <v>0</v>
      </c>
      <c r="J1238" s="175"/>
      <c r="K1238" s="176">
        <f>ROUND(E1238*J1238,2)</f>
        <v>0</v>
      </c>
      <c r="L1238" s="176">
        <v>21</v>
      </c>
      <c r="M1238" s="176">
        <f>G1238*(1+L1238/100)</f>
        <v>0</v>
      </c>
      <c r="N1238" s="176">
        <v>1E-3</v>
      </c>
      <c r="O1238" s="176">
        <f>ROUND(E1238*N1238,2)</f>
        <v>0.01</v>
      </c>
      <c r="P1238" s="176">
        <v>6.7000000000000004E-2</v>
      </c>
      <c r="Q1238" s="176">
        <f>ROUND(E1238*P1238,2)</f>
        <v>0.47</v>
      </c>
      <c r="R1238" s="176" t="s">
        <v>515</v>
      </c>
      <c r="S1238" s="176" t="s">
        <v>239</v>
      </c>
      <c r="T1238" s="177" t="s">
        <v>300</v>
      </c>
      <c r="U1238" s="160">
        <v>0.53300000000000003</v>
      </c>
      <c r="V1238" s="160">
        <f>ROUND(E1238*U1238,2)</f>
        <v>3.74</v>
      </c>
      <c r="W1238" s="160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301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1" x14ac:dyDescent="0.2">
      <c r="A1239" s="158"/>
      <c r="B1239" s="159"/>
      <c r="C1239" s="265" t="s">
        <v>1622</v>
      </c>
      <c r="D1239" s="266"/>
      <c r="E1239" s="266"/>
      <c r="F1239" s="266"/>
      <c r="G1239" s="266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303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1" x14ac:dyDescent="0.2">
      <c r="A1240" s="158"/>
      <c r="B1240" s="159"/>
      <c r="C1240" s="201" t="s">
        <v>1629</v>
      </c>
      <c r="D1240" s="193"/>
      <c r="E1240" s="194">
        <v>2.52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 t="s">
        <v>305</v>
      </c>
      <c r="AH1240" s="151">
        <v>0</v>
      </c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1" x14ac:dyDescent="0.2">
      <c r="A1241" s="158"/>
      <c r="B1241" s="159"/>
      <c r="C1241" s="201" t="s">
        <v>1630</v>
      </c>
      <c r="D1241" s="193"/>
      <c r="E1241" s="194">
        <v>4.5</v>
      </c>
      <c r="F1241" s="160"/>
      <c r="G1241" s="160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305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1" x14ac:dyDescent="0.2">
      <c r="A1242" s="171">
        <v>146</v>
      </c>
      <c r="B1242" s="172" t="s">
        <v>1631</v>
      </c>
      <c r="C1242" s="188" t="s">
        <v>1632</v>
      </c>
      <c r="D1242" s="173" t="s">
        <v>327</v>
      </c>
      <c r="E1242" s="174">
        <v>7.2</v>
      </c>
      <c r="F1242" s="175"/>
      <c r="G1242" s="176">
        <f>ROUND(E1242*F1242,2)</f>
        <v>0</v>
      </c>
      <c r="H1242" s="175"/>
      <c r="I1242" s="176">
        <f>ROUND(E1242*H1242,2)</f>
        <v>0</v>
      </c>
      <c r="J1242" s="175"/>
      <c r="K1242" s="176">
        <f>ROUND(E1242*J1242,2)</f>
        <v>0</v>
      </c>
      <c r="L1242" s="176">
        <v>21</v>
      </c>
      <c r="M1242" s="176">
        <f>G1242*(1+L1242/100)</f>
        <v>0</v>
      </c>
      <c r="N1242" s="176">
        <v>8.3000000000000001E-4</v>
      </c>
      <c r="O1242" s="176">
        <f>ROUND(E1242*N1242,2)</f>
        <v>0.01</v>
      </c>
      <c r="P1242" s="176">
        <v>5.1999999999999998E-2</v>
      </c>
      <c r="Q1242" s="176">
        <f>ROUND(E1242*P1242,2)</f>
        <v>0.37</v>
      </c>
      <c r="R1242" s="176" t="s">
        <v>515</v>
      </c>
      <c r="S1242" s="176" t="s">
        <v>239</v>
      </c>
      <c r="T1242" s="177" t="s">
        <v>300</v>
      </c>
      <c r="U1242" s="160">
        <v>0.25700000000000001</v>
      </c>
      <c r="V1242" s="160">
        <f>ROUND(E1242*U1242,2)</f>
        <v>1.85</v>
      </c>
      <c r="W1242" s="160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301</v>
      </c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1" x14ac:dyDescent="0.2">
      <c r="A1243" s="158"/>
      <c r="B1243" s="159"/>
      <c r="C1243" s="265" t="s">
        <v>1622</v>
      </c>
      <c r="D1243" s="266"/>
      <c r="E1243" s="266"/>
      <c r="F1243" s="266"/>
      <c r="G1243" s="266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303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1" x14ac:dyDescent="0.2">
      <c r="A1244" s="158"/>
      <c r="B1244" s="159"/>
      <c r="C1244" s="201" t="s">
        <v>1633</v>
      </c>
      <c r="D1244" s="193"/>
      <c r="E1244" s="194">
        <v>7.2</v>
      </c>
      <c r="F1244" s="160"/>
      <c r="G1244" s="160"/>
      <c r="H1244" s="160"/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/>
      <c r="S1244" s="160"/>
      <c r="T1244" s="160"/>
      <c r="U1244" s="160"/>
      <c r="V1244" s="160"/>
      <c r="W1244" s="160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305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ht="33.75" outlineLevel="1" x14ac:dyDescent="0.2">
      <c r="A1245" s="171">
        <v>147</v>
      </c>
      <c r="B1245" s="172" t="s">
        <v>1634</v>
      </c>
      <c r="C1245" s="188" t="s">
        <v>1635</v>
      </c>
      <c r="D1245" s="173" t="s">
        <v>327</v>
      </c>
      <c r="E1245" s="174">
        <v>3.4</v>
      </c>
      <c r="F1245" s="175"/>
      <c r="G1245" s="176">
        <f>ROUND(E1245*F1245,2)</f>
        <v>0</v>
      </c>
      <c r="H1245" s="175"/>
      <c r="I1245" s="176">
        <f>ROUND(E1245*H1245,2)</f>
        <v>0</v>
      </c>
      <c r="J1245" s="175"/>
      <c r="K1245" s="176">
        <f>ROUND(E1245*J1245,2)</f>
        <v>0</v>
      </c>
      <c r="L1245" s="176">
        <v>21</v>
      </c>
      <c r="M1245" s="176">
        <f>G1245*(1+L1245/100)</f>
        <v>0</v>
      </c>
      <c r="N1245" s="176">
        <v>1.17E-3</v>
      </c>
      <c r="O1245" s="176">
        <f>ROUND(E1245*N1245,2)</f>
        <v>0</v>
      </c>
      <c r="P1245" s="176">
        <v>7.5999999999999998E-2</v>
      </c>
      <c r="Q1245" s="176">
        <f>ROUND(E1245*P1245,2)</f>
        <v>0.26</v>
      </c>
      <c r="R1245" s="176" t="s">
        <v>515</v>
      </c>
      <c r="S1245" s="176" t="s">
        <v>239</v>
      </c>
      <c r="T1245" s="177" t="s">
        <v>300</v>
      </c>
      <c r="U1245" s="160">
        <v>0.93899999999999995</v>
      </c>
      <c r="V1245" s="160">
        <f>ROUND(E1245*U1245,2)</f>
        <v>3.19</v>
      </c>
      <c r="W1245" s="160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301</v>
      </c>
      <c r="AH1245" s="151"/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1" x14ac:dyDescent="0.2">
      <c r="A1246" s="158"/>
      <c r="B1246" s="159"/>
      <c r="C1246" s="201" t="s">
        <v>1636</v>
      </c>
      <c r="D1246" s="193"/>
      <c r="E1246" s="194">
        <v>1.8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305</v>
      </c>
      <c r="AH1246" s="151">
        <v>0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1" x14ac:dyDescent="0.2">
      <c r="A1247" s="158"/>
      <c r="B1247" s="159"/>
      <c r="C1247" s="201" t="s">
        <v>1637</v>
      </c>
      <c r="D1247" s="193"/>
      <c r="E1247" s="194">
        <v>1.6</v>
      </c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305</v>
      </c>
      <c r="AH1247" s="151">
        <v>0</v>
      </c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ht="33.75" outlineLevel="1" x14ac:dyDescent="0.2">
      <c r="A1248" s="171">
        <v>148</v>
      </c>
      <c r="B1248" s="172" t="s">
        <v>1638</v>
      </c>
      <c r="C1248" s="188" t="s">
        <v>1639</v>
      </c>
      <c r="D1248" s="173" t="s">
        <v>252</v>
      </c>
      <c r="E1248" s="174">
        <v>8</v>
      </c>
      <c r="F1248" s="175"/>
      <c r="G1248" s="176">
        <f>ROUND(E1248*F1248,2)</f>
        <v>0</v>
      </c>
      <c r="H1248" s="175"/>
      <c r="I1248" s="176">
        <f>ROUND(E1248*H1248,2)</f>
        <v>0</v>
      </c>
      <c r="J1248" s="175"/>
      <c r="K1248" s="176">
        <f>ROUND(E1248*J1248,2)</f>
        <v>0</v>
      </c>
      <c r="L1248" s="176">
        <v>21</v>
      </c>
      <c r="M1248" s="176">
        <f>G1248*(1+L1248/100)</f>
        <v>0</v>
      </c>
      <c r="N1248" s="176">
        <v>1.33E-3</v>
      </c>
      <c r="O1248" s="176">
        <f>ROUND(E1248*N1248,2)</f>
        <v>0.01</v>
      </c>
      <c r="P1248" s="176">
        <v>7.3999999999999996E-2</v>
      </c>
      <c r="Q1248" s="176">
        <f>ROUND(E1248*P1248,2)</f>
        <v>0.59</v>
      </c>
      <c r="R1248" s="176" t="s">
        <v>515</v>
      </c>
      <c r="S1248" s="176" t="s">
        <v>239</v>
      </c>
      <c r="T1248" s="177" t="s">
        <v>300</v>
      </c>
      <c r="U1248" s="160">
        <v>0.79600000000000004</v>
      </c>
      <c r="V1248" s="160">
        <f>ROUND(E1248*U1248,2)</f>
        <v>6.37</v>
      </c>
      <c r="W1248" s="160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301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1" x14ac:dyDescent="0.2">
      <c r="A1249" s="158"/>
      <c r="B1249" s="159"/>
      <c r="C1249" s="265" t="s">
        <v>1640</v>
      </c>
      <c r="D1249" s="266"/>
      <c r="E1249" s="266"/>
      <c r="F1249" s="266"/>
      <c r="G1249" s="266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303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1" x14ac:dyDescent="0.2">
      <c r="A1250" s="158"/>
      <c r="B1250" s="159"/>
      <c r="C1250" s="201" t="s">
        <v>1641</v>
      </c>
      <c r="D1250" s="193"/>
      <c r="E1250" s="194">
        <v>8</v>
      </c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305</v>
      </c>
      <c r="AH1250" s="151">
        <v>0</v>
      </c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ht="33.75" outlineLevel="1" x14ac:dyDescent="0.2">
      <c r="A1251" s="171">
        <v>149</v>
      </c>
      <c r="B1251" s="172" t="s">
        <v>1642</v>
      </c>
      <c r="C1251" s="188" t="s">
        <v>1643</v>
      </c>
      <c r="D1251" s="173" t="s">
        <v>252</v>
      </c>
      <c r="E1251" s="174">
        <v>2</v>
      </c>
      <c r="F1251" s="175"/>
      <c r="G1251" s="176">
        <f>ROUND(E1251*F1251,2)</f>
        <v>0</v>
      </c>
      <c r="H1251" s="175"/>
      <c r="I1251" s="176">
        <f>ROUND(E1251*H1251,2)</f>
        <v>0</v>
      </c>
      <c r="J1251" s="175"/>
      <c r="K1251" s="176">
        <f>ROUND(E1251*J1251,2)</f>
        <v>0</v>
      </c>
      <c r="L1251" s="176">
        <v>21</v>
      </c>
      <c r="M1251" s="176">
        <f>G1251*(1+L1251/100)</f>
        <v>0</v>
      </c>
      <c r="N1251" s="176">
        <v>1.33E-3</v>
      </c>
      <c r="O1251" s="176">
        <f>ROUND(E1251*N1251,2)</f>
        <v>0</v>
      </c>
      <c r="P1251" s="176">
        <v>0.20699999999999999</v>
      </c>
      <c r="Q1251" s="176">
        <f>ROUND(E1251*P1251,2)</f>
        <v>0.41</v>
      </c>
      <c r="R1251" s="176" t="s">
        <v>515</v>
      </c>
      <c r="S1251" s="176" t="s">
        <v>239</v>
      </c>
      <c r="T1251" s="177" t="s">
        <v>300</v>
      </c>
      <c r="U1251" s="160">
        <v>1.538</v>
      </c>
      <c r="V1251" s="160">
        <f>ROUND(E1251*U1251,2)</f>
        <v>3.08</v>
      </c>
      <c r="W1251" s="160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301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1" x14ac:dyDescent="0.2">
      <c r="A1252" s="158"/>
      <c r="B1252" s="159"/>
      <c r="C1252" s="265" t="s">
        <v>1640</v>
      </c>
      <c r="D1252" s="266"/>
      <c r="E1252" s="266"/>
      <c r="F1252" s="266"/>
      <c r="G1252" s="266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303</v>
      </c>
      <c r="AH1252" s="151"/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1" x14ac:dyDescent="0.2">
      <c r="A1253" s="158"/>
      <c r="B1253" s="159"/>
      <c r="C1253" s="201" t="s">
        <v>1644</v>
      </c>
      <c r="D1253" s="193"/>
      <c r="E1253" s="194">
        <v>2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305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ht="33.75" outlineLevel="1" x14ac:dyDescent="0.2">
      <c r="A1254" s="171">
        <v>150</v>
      </c>
      <c r="B1254" s="172" t="s">
        <v>1645</v>
      </c>
      <c r="C1254" s="188" t="s">
        <v>1646</v>
      </c>
      <c r="D1254" s="173" t="s">
        <v>298</v>
      </c>
      <c r="E1254" s="174">
        <v>10.6228</v>
      </c>
      <c r="F1254" s="175"/>
      <c r="G1254" s="176">
        <f>ROUND(E1254*F1254,2)</f>
        <v>0</v>
      </c>
      <c r="H1254" s="175"/>
      <c r="I1254" s="176">
        <f>ROUND(E1254*H1254,2)</f>
        <v>0</v>
      </c>
      <c r="J1254" s="175"/>
      <c r="K1254" s="176">
        <f>ROUND(E1254*J1254,2)</f>
        <v>0</v>
      </c>
      <c r="L1254" s="176">
        <v>21</v>
      </c>
      <c r="M1254" s="176">
        <f>G1254*(1+L1254/100)</f>
        <v>0</v>
      </c>
      <c r="N1254" s="176">
        <v>1.82E-3</v>
      </c>
      <c r="O1254" s="176">
        <f>ROUND(E1254*N1254,2)</f>
        <v>0.02</v>
      </c>
      <c r="P1254" s="176">
        <v>1.8</v>
      </c>
      <c r="Q1254" s="176">
        <f>ROUND(E1254*P1254,2)</f>
        <v>19.12</v>
      </c>
      <c r="R1254" s="176" t="s">
        <v>515</v>
      </c>
      <c r="S1254" s="176" t="s">
        <v>239</v>
      </c>
      <c r="T1254" s="177" t="s">
        <v>300</v>
      </c>
      <c r="U1254" s="160">
        <v>3.6080000000000001</v>
      </c>
      <c r="V1254" s="160">
        <f>ROUND(E1254*U1254,2)</f>
        <v>38.33</v>
      </c>
      <c r="W1254" s="160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443</v>
      </c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1" x14ac:dyDescent="0.2">
      <c r="A1255" s="158"/>
      <c r="B1255" s="159"/>
      <c r="C1255" s="265" t="s">
        <v>1640</v>
      </c>
      <c r="D1255" s="266"/>
      <c r="E1255" s="266"/>
      <c r="F1255" s="266"/>
      <c r="G1255" s="266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303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1" x14ac:dyDescent="0.2">
      <c r="A1256" s="158"/>
      <c r="B1256" s="159"/>
      <c r="C1256" s="202" t="s">
        <v>319</v>
      </c>
      <c r="D1256" s="195"/>
      <c r="E1256" s="196"/>
      <c r="F1256" s="160"/>
      <c r="G1256" s="160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305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1" x14ac:dyDescent="0.2">
      <c r="A1257" s="158"/>
      <c r="B1257" s="159"/>
      <c r="C1257" s="203" t="s">
        <v>1647</v>
      </c>
      <c r="D1257" s="195"/>
      <c r="E1257" s="196">
        <v>2.31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305</v>
      </c>
      <c r="AH1257" s="151">
        <v>2</v>
      </c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1" x14ac:dyDescent="0.2">
      <c r="A1258" s="158"/>
      <c r="B1258" s="159"/>
      <c r="C1258" s="203" t="s">
        <v>1648</v>
      </c>
      <c r="D1258" s="195"/>
      <c r="E1258" s="196">
        <v>5.46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305</v>
      </c>
      <c r="AH1258" s="151">
        <v>2</v>
      </c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1" x14ac:dyDescent="0.2">
      <c r="A1259" s="158"/>
      <c r="B1259" s="159"/>
      <c r="C1259" s="203" t="s">
        <v>1649</v>
      </c>
      <c r="D1259" s="195"/>
      <c r="E1259" s="196">
        <v>1.89</v>
      </c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305</v>
      </c>
      <c r="AH1259" s="151">
        <v>2</v>
      </c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1" x14ac:dyDescent="0.2">
      <c r="A1260" s="158"/>
      <c r="B1260" s="159"/>
      <c r="C1260" s="203" t="s">
        <v>1650</v>
      </c>
      <c r="D1260" s="195"/>
      <c r="E1260" s="196">
        <v>1.68</v>
      </c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305</v>
      </c>
      <c r="AH1260" s="151">
        <v>2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1" x14ac:dyDescent="0.2">
      <c r="A1261" s="158"/>
      <c r="B1261" s="159"/>
      <c r="C1261" s="203" t="s">
        <v>1649</v>
      </c>
      <c r="D1261" s="195"/>
      <c r="E1261" s="196">
        <v>1.89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305</v>
      </c>
      <c r="AH1261" s="151">
        <v>2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 x14ac:dyDescent="0.2">
      <c r="A1262" s="158"/>
      <c r="B1262" s="159"/>
      <c r="C1262" s="203" t="s">
        <v>1651</v>
      </c>
      <c r="D1262" s="195"/>
      <c r="E1262" s="196">
        <v>0.47249999999999998</v>
      </c>
      <c r="F1262" s="160"/>
      <c r="G1262" s="160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305</v>
      </c>
      <c r="AH1262" s="151">
        <v>2</v>
      </c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1" x14ac:dyDescent="0.2">
      <c r="A1263" s="158"/>
      <c r="B1263" s="159"/>
      <c r="C1263" s="203" t="s">
        <v>1650</v>
      </c>
      <c r="D1263" s="195"/>
      <c r="E1263" s="196">
        <v>1.68</v>
      </c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305</v>
      </c>
      <c r="AH1263" s="151">
        <v>2</v>
      </c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1" x14ac:dyDescent="0.2">
      <c r="A1264" s="158"/>
      <c r="B1264" s="159"/>
      <c r="C1264" s="203" t="s">
        <v>1652</v>
      </c>
      <c r="D1264" s="195"/>
      <c r="E1264" s="196">
        <v>0.94499999999999995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305</v>
      </c>
      <c r="AH1264" s="151">
        <v>2</v>
      </c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1" x14ac:dyDescent="0.2">
      <c r="A1265" s="158"/>
      <c r="B1265" s="159"/>
      <c r="C1265" s="203" t="s">
        <v>979</v>
      </c>
      <c r="D1265" s="195"/>
      <c r="E1265" s="196">
        <v>5.25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305</v>
      </c>
      <c r="AH1265" s="151">
        <v>2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1" x14ac:dyDescent="0.2">
      <c r="A1266" s="158"/>
      <c r="B1266" s="159"/>
      <c r="C1266" s="203" t="s">
        <v>1649</v>
      </c>
      <c r="D1266" s="195"/>
      <c r="E1266" s="196">
        <v>1.89</v>
      </c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305</v>
      </c>
      <c r="AH1266" s="151">
        <v>2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 x14ac:dyDescent="0.2">
      <c r="A1267" s="158"/>
      <c r="B1267" s="159"/>
      <c r="C1267" s="203" t="s">
        <v>1653</v>
      </c>
      <c r="D1267" s="195"/>
      <c r="E1267" s="196">
        <v>2.16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305</v>
      </c>
      <c r="AH1267" s="151">
        <v>2</v>
      </c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1" x14ac:dyDescent="0.2">
      <c r="A1268" s="158"/>
      <c r="B1268" s="159"/>
      <c r="C1268" s="203" t="s">
        <v>1654</v>
      </c>
      <c r="D1268" s="195"/>
      <c r="E1268" s="196">
        <v>2.7</v>
      </c>
      <c r="F1268" s="160"/>
      <c r="G1268" s="160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305</v>
      </c>
      <c r="AH1268" s="151">
        <v>2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1" x14ac:dyDescent="0.2">
      <c r="A1269" s="158"/>
      <c r="B1269" s="159"/>
      <c r="C1269" s="204" t="s">
        <v>322</v>
      </c>
      <c r="D1269" s="197"/>
      <c r="E1269" s="198">
        <v>28.327500000000001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305</v>
      </c>
      <c r="AH1269" s="151">
        <v>3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1" x14ac:dyDescent="0.2">
      <c r="A1270" s="158"/>
      <c r="B1270" s="159"/>
      <c r="C1270" s="202" t="s">
        <v>323</v>
      </c>
      <c r="D1270" s="195"/>
      <c r="E1270" s="196"/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305</v>
      </c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1" x14ac:dyDescent="0.2">
      <c r="A1271" s="158"/>
      <c r="B1271" s="159"/>
      <c r="C1271" s="201" t="s">
        <v>1655</v>
      </c>
      <c r="D1271" s="193"/>
      <c r="E1271" s="194">
        <v>10.622809999999999</v>
      </c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305</v>
      </c>
      <c r="AH1271" s="151">
        <v>0</v>
      </c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ht="22.5" outlineLevel="1" x14ac:dyDescent="0.2">
      <c r="A1272" s="171">
        <v>151</v>
      </c>
      <c r="B1272" s="172" t="s">
        <v>593</v>
      </c>
      <c r="C1272" s="188" t="s">
        <v>594</v>
      </c>
      <c r="D1272" s="173" t="s">
        <v>342</v>
      </c>
      <c r="E1272" s="174">
        <v>22.5</v>
      </c>
      <c r="F1272" s="175"/>
      <c r="G1272" s="176">
        <f>ROUND(E1272*F1272,2)</f>
        <v>0</v>
      </c>
      <c r="H1272" s="175"/>
      <c r="I1272" s="176">
        <f>ROUND(E1272*H1272,2)</f>
        <v>0</v>
      </c>
      <c r="J1272" s="175"/>
      <c r="K1272" s="176">
        <f>ROUND(E1272*J1272,2)</f>
        <v>0</v>
      </c>
      <c r="L1272" s="176">
        <v>21</v>
      </c>
      <c r="M1272" s="176">
        <f>G1272*(1+L1272/100)</f>
        <v>0</v>
      </c>
      <c r="N1272" s="176">
        <v>0</v>
      </c>
      <c r="O1272" s="176">
        <f>ROUND(E1272*N1272,2)</f>
        <v>0</v>
      </c>
      <c r="P1272" s="176">
        <v>8.9999999999999993E-3</v>
      </c>
      <c r="Q1272" s="176">
        <f>ROUND(E1272*P1272,2)</f>
        <v>0.2</v>
      </c>
      <c r="R1272" s="176" t="s">
        <v>515</v>
      </c>
      <c r="S1272" s="176" t="s">
        <v>239</v>
      </c>
      <c r="T1272" s="177" t="s">
        <v>300</v>
      </c>
      <c r="U1272" s="160">
        <v>0.61</v>
      </c>
      <c r="V1272" s="160">
        <f>ROUND(E1272*U1272,2)</f>
        <v>13.73</v>
      </c>
      <c r="W1272" s="160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301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1" x14ac:dyDescent="0.2">
      <c r="A1273" s="158"/>
      <c r="B1273" s="159"/>
      <c r="C1273" s="201" t="s">
        <v>1656</v>
      </c>
      <c r="D1273" s="193"/>
      <c r="E1273" s="194">
        <v>22.5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305</v>
      </c>
      <c r="AH1273" s="151">
        <v>0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ht="33.75" outlineLevel="1" x14ac:dyDescent="0.2">
      <c r="A1274" s="171">
        <v>152</v>
      </c>
      <c r="B1274" s="172" t="s">
        <v>1657</v>
      </c>
      <c r="C1274" s="188" t="s">
        <v>1658</v>
      </c>
      <c r="D1274" s="173" t="s">
        <v>342</v>
      </c>
      <c r="E1274" s="174">
        <v>35</v>
      </c>
      <c r="F1274" s="175"/>
      <c r="G1274" s="176">
        <f>ROUND(E1274*F1274,2)</f>
        <v>0</v>
      </c>
      <c r="H1274" s="175"/>
      <c r="I1274" s="176">
        <f>ROUND(E1274*H1274,2)</f>
        <v>0</v>
      </c>
      <c r="J1274" s="175"/>
      <c r="K1274" s="176">
        <f>ROUND(E1274*J1274,2)</f>
        <v>0</v>
      </c>
      <c r="L1274" s="176">
        <v>21</v>
      </c>
      <c r="M1274" s="176">
        <f>G1274*(1+L1274/100)</f>
        <v>0</v>
      </c>
      <c r="N1274" s="176">
        <v>0</v>
      </c>
      <c r="O1274" s="176">
        <f>ROUND(E1274*N1274,2)</f>
        <v>0</v>
      </c>
      <c r="P1274" s="176">
        <v>6.5000000000000002E-2</v>
      </c>
      <c r="Q1274" s="176">
        <f>ROUND(E1274*P1274,2)</f>
        <v>2.2799999999999998</v>
      </c>
      <c r="R1274" s="176" t="s">
        <v>515</v>
      </c>
      <c r="S1274" s="176" t="s">
        <v>239</v>
      </c>
      <c r="T1274" s="177" t="s">
        <v>300</v>
      </c>
      <c r="U1274" s="160">
        <v>0.93</v>
      </c>
      <c r="V1274" s="160">
        <f>ROUND(E1274*U1274,2)</f>
        <v>32.549999999999997</v>
      </c>
      <c r="W1274" s="160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301</v>
      </c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1" x14ac:dyDescent="0.2">
      <c r="A1275" s="158"/>
      <c r="B1275" s="159"/>
      <c r="C1275" s="201" t="s">
        <v>1659</v>
      </c>
      <c r="D1275" s="193"/>
      <c r="E1275" s="194">
        <v>5.5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305</v>
      </c>
      <c r="AH1275" s="151">
        <v>0</v>
      </c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1" x14ac:dyDescent="0.2">
      <c r="A1276" s="158"/>
      <c r="B1276" s="159"/>
      <c r="C1276" s="201" t="s">
        <v>1023</v>
      </c>
      <c r="D1276" s="193"/>
      <c r="E1276" s="194">
        <v>7.5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305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1" x14ac:dyDescent="0.2">
      <c r="A1277" s="158"/>
      <c r="B1277" s="159"/>
      <c r="C1277" s="201" t="s">
        <v>1024</v>
      </c>
      <c r="D1277" s="193"/>
      <c r="E1277" s="194">
        <v>10.5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305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1" x14ac:dyDescent="0.2">
      <c r="A1278" s="158"/>
      <c r="B1278" s="159"/>
      <c r="C1278" s="201" t="s">
        <v>1025</v>
      </c>
      <c r="D1278" s="193"/>
      <c r="E1278" s="194">
        <v>1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305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1" x14ac:dyDescent="0.2">
      <c r="A1279" s="158"/>
      <c r="B1279" s="159"/>
      <c r="C1279" s="201" t="s">
        <v>1026</v>
      </c>
      <c r="D1279" s="193"/>
      <c r="E1279" s="194">
        <v>2.25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305</v>
      </c>
      <c r="AH1279" s="151">
        <v>0</v>
      </c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1" x14ac:dyDescent="0.2">
      <c r="A1280" s="158"/>
      <c r="B1280" s="159"/>
      <c r="C1280" s="201" t="s">
        <v>1027</v>
      </c>
      <c r="D1280" s="193"/>
      <c r="E1280" s="194">
        <v>3.25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305</v>
      </c>
      <c r="AH1280" s="151">
        <v>0</v>
      </c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1" x14ac:dyDescent="0.2">
      <c r="A1281" s="158"/>
      <c r="B1281" s="159"/>
      <c r="C1281" s="201" t="s">
        <v>1660</v>
      </c>
      <c r="D1281" s="193"/>
      <c r="E1281" s="194">
        <v>5</v>
      </c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305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1" x14ac:dyDescent="0.2">
      <c r="A1282" s="171">
        <v>153</v>
      </c>
      <c r="B1282" s="172" t="s">
        <v>1661</v>
      </c>
      <c r="C1282" s="188" t="s">
        <v>1662</v>
      </c>
      <c r="D1282" s="173" t="s">
        <v>342</v>
      </c>
      <c r="E1282" s="174">
        <v>70</v>
      </c>
      <c r="F1282" s="175"/>
      <c r="G1282" s="176">
        <f>ROUND(E1282*F1282,2)</f>
        <v>0</v>
      </c>
      <c r="H1282" s="175"/>
      <c r="I1282" s="176">
        <f>ROUND(E1282*H1282,2)</f>
        <v>0</v>
      </c>
      <c r="J1282" s="175"/>
      <c r="K1282" s="176">
        <f>ROUND(E1282*J1282,2)</f>
        <v>0</v>
      </c>
      <c r="L1282" s="176">
        <v>21</v>
      </c>
      <c r="M1282" s="176">
        <f>G1282*(1+L1282/100)</f>
        <v>0</v>
      </c>
      <c r="N1282" s="176">
        <v>4.9570000000000003E-2</v>
      </c>
      <c r="O1282" s="176">
        <f>ROUND(E1282*N1282,2)</f>
        <v>3.47</v>
      </c>
      <c r="P1282" s="176">
        <v>0</v>
      </c>
      <c r="Q1282" s="176">
        <f>ROUND(E1282*P1282,2)</f>
        <v>0</v>
      </c>
      <c r="R1282" s="176" t="s">
        <v>515</v>
      </c>
      <c r="S1282" s="176" t="s">
        <v>239</v>
      </c>
      <c r="T1282" s="177" t="s">
        <v>300</v>
      </c>
      <c r="U1282" s="160">
        <v>3.468</v>
      </c>
      <c r="V1282" s="160">
        <f>ROUND(E1282*U1282,2)</f>
        <v>242.76</v>
      </c>
      <c r="W1282" s="160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301</v>
      </c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ht="22.5" outlineLevel="1" x14ac:dyDescent="0.2">
      <c r="A1283" s="158"/>
      <c r="B1283" s="159"/>
      <c r="C1283" s="265" t="s">
        <v>1663</v>
      </c>
      <c r="D1283" s="266"/>
      <c r="E1283" s="266"/>
      <c r="F1283" s="266"/>
      <c r="G1283" s="266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303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78" t="str">
        <f>C1283</f>
        <v>nad vybouraným otvorem pro jakoukoliv délku podchycení s vybouráním otvorů pro provléknutí vynášecích trámů pro podchycení zdi, oboustranného vynesení podchycené konstrukce,</v>
      </c>
      <c r="BB1283" s="151"/>
      <c r="BC1283" s="151"/>
      <c r="BD1283" s="151"/>
      <c r="BE1283" s="151"/>
      <c r="BF1283" s="151"/>
      <c r="BG1283" s="151"/>
      <c r="BH1283" s="151"/>
    </row>
    <row r="1284" spans="1:60" outlineLevel="1" x14ac:dyDescent="0.2">
      <c r="A1284" s="158"/>
      <c r="B1284" s="159"/>
      <c r="C1284" s="202" t="s">
        <v>319</v>
      </c>
      <c r="D1284" s="195"/>
      <c r="E1284" s="196"/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305</v>
      </c>
      <c r="AH1284" s="151"/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1" x14ac:dyDescent="0.2">
      <c r="A1285" s="158"/>
      <c r="B1285" s="159"/>
      <c r="C1285" s="203" t="s">
        <v>1664</v>
      </c>
      <c r="D1285" s="195"/>
      <c r="E1285" s="196">
        <v>5.5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305</v>
      </c>
      <c r="AH1285" s="151">
        <v>2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1" x14ac:dyDescent="0.2">
      <c r="A1286" s="158"/>
      <c r="B1286" s="159"/>
      <c r="C1286" s="203" t="s">
        <v>1665</v>
      </c>
      <c r="D1286" s="195"/>
      <c r="E1286" s="196">
        <v>7.5</v>
      </c>
      <c r="F1286" s="160"/>
      <c r="G1286" s="160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305</v>
      </c>
      <c r="AH1286" s="151">
        <v>2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1" x14ac:dyDescent="0.2">
      <c r="A1287" s="158"/>
      <c r="B1287" s="159"/>
      <c r="C1287" s="203" t="s">
        <v>1666</v>
      </c>
      <c r="D1287" s="195"/>
      <c r="E1287" s="196">
        <v>10.5</v>
      </c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305</v>
      </c>
      <c r="AH1287" s="151">
        <v>2</v>
      </c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1" x14ac:dyDescent="0.2">
      <c r="A1288" s="158"/>
      <c r="B1288" s="159"/>
      <c r="C1288" s="203" t="s">
        <v>1667</v>
      </c>
      <c r="D1288" s="195"/>
      <c r="E1288" s="196">
        <v>1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305</v>
      </c>
      <c r="AH1288" s="151">
        <v>2</v>
      </c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1" x14ac:dyDescent="0.2">
      <c r="A1289" s="158"/>
      <c r="B1289" s="159"/>
      <c r="C1289" s="203" t="s">
        <v>1668</v>
      </c>
      <c r="D1289" s="195"/>
      <c r="E1289" s="196">
        <v>2.25</v>
      </c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305</v>
      </c>
      <c r="AH1289" s="151">
        <v>2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1" x14ac:dyDescent="0.2">
      <c r="A1290" s="158"/>
      <c r="B1290" s="159"/>
      <c r="C1290" s="203" t="s">
        <v>1669</v>
      </c>
      <c r="D1290" s="195"/>
      <c r="E1290" s="196">
        <v>3.25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305</v>
      </c>
      <c r="AH1290" s="151">
        <v>2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1" x14ac:dyDescent="0.2">
      <c r="A1291" s="158"/>
      <c r="B1291" s="159"/>
      <c r="C1291" s="203" t="s">
        <v>1670</v>
      </c>
      <c r="D1291" s="195"/>
      <c r="E1291" s="196">
        <v>5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305</v>
      </c>
      <c r="AH1291" s="151">
        <v>2</v>
      </c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1" x14ac:dyDescent="0.2">
      <c r="A1292" s="158"/>
      <c r="B1292" s="159"/>
      <c r="C1292" s="204" t="s">
        <v>322</v>
      </c>
      <c r="D1292" s="197"/>
      <c r="E1292" s="198">
        <v>35</v>
      </c>
      <c r="F1292" s="160"/>
      <c r="G1292" s="160"/>
      <c r="H1292" s="160"/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/>
      <c r="S1292" s="160"/>
      <c r="T1292" s="160"/>
      <c r="U1292" s="160"/>
      <c r="V1292" s="160"/>
      <c r="W1292" s="160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305</v>
      </c>
      <c r="AH1292" s="151">
        <v>3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1" x14ac:dyDescent="0.2">
      <c r="A1293" s="158"/>
      <c r="B1293" s="159"/>
      <c r="C1293" s="202" t="s">
        <v>323</v>
      </c>
      <c r="D1293" s="195"/>
      <c r="E1293" s="196"/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305</v>
      </c>
      <c r="AH1293" s="151"/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1" x14ac:dyDescent="0.2">
      <c r="A1294" s="158"/>
      <c r="B1294" s="159"/>
      <c r="C1294" s="201" t="s">
        <v>1671</v>
      </c>
      <c r="D1294" s="193"/>
      <c r="E1294" s="194">
        <v>70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305</v>
      </c>
      <c r="AH1294" s="151">
        <v>0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ht="22.5" outlineLevel="1" x14ac:dyDescent="0.2">
      <c r="A1295" s="171">
        <v>154</v>
      </c>
      <c r="B1295" s="172" t="s">
        <v>602</v>
      </c>
      <c r="C1295" s="188" t="s">
        <v>603</v>
      </c>
      <c r="D1295" s="173" t="s">
        <v>327</v>
      </c>
      <c r="E1295" s="174">
        <v>288.13650000000001</v>
      </c>
      <c r="F1295" s="175"/>
      <c r="G1295" s="176">
        <f>ROUND(E1295*F1295,2)</f>
        <v>0</v>
      </c>
      <c r="H1295" s="175"/>
      <c r="I1295" s="176">
        <f>ROUND(E1295*H1295,2)</f>
        <v>0</v>
      </c>
      <c r="J1295" s="175"/>
      <c r="K1295" s="176">
        <f>ROUND(E1295*J1295,2)</f>
        <v>0</v>
      </c>
      <c r="L1295" s="176">
        <v>21</v>
      </c>
      <c r="M1295" s="176">
        <f>G1295*(1+L1295/100)</f>
        <v>0</v>
      </c>
      <c r="N1295" s="176">
        <v>0</v>
      </c>
      <c r="O1295" s="176">
        <f>ROUND(E1295*N1295,2)</f>
        <v>0</v>
      </c>
      <c r="P1295" s="176">
        <v>4.5999999999999999E-2</v>
      </c>
      <c r="Q1295" s="176">
        <f>ROUND(E1295*P1295,2)</f>
        <v>13.25</v>
      </c>
      <c r="R1295" s="176" t="s">
        <v>515</v>
      </c>
      <c r="S1295" s="176" t="s">
        <v>239</v>
      </c>
      <c r="T1295" s="177" t="s">
        <v>300</v>
      </c>
      <c r="U1295" s="160">
        <v>0.26</v>
      </c>
      <c r="V1295" s="160">
        <f>ROUND(E1295*U1295,2)</f>
        <v>74.92</v>
      </c>
      <c r="W1295" s="160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301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1" x14ac:dyDescent="0.2">
      <c r="A1296" s="158"/>
      <c r="B1296" s="159"/>
      <c r="C1296" s="201" t="s">
        <v>1672</v>
      </c>
      <c r="D1296" s="193"/>
      <c r="E1296" s="194">
        <v>380.8125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305</v>
      </c>
      <c r="AH1296" s="151">
        <v>0</v>
      </c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1" x14ac:dyDescent="0.2">
      <c r="A1297" s="158"/>
      <c r="B1297" s="159"/>
      <c r="C1297" s="201" t="s">
        <v>1371</v>
      </c>
      <c r="D1297" s="193"/>
      <c r="E1297" s="194">
        <v>-2.1560000000000001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305</v>
      </c>
      <c r="AH1297" s="151">
        <v>0</v>
      </c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1" x14ac:dyDescent="0.2">
      <c r="A1298" s="158"/>
      <c r="B1298" s="159"/>
      <c r="C1298" s="201" t="s">
        <v>1372</v>
      </c>
      <c r="D1298" s="193"/>
      <c r="E1298" s="194">
        <v>-5.25</v>
      </c>
      <c r="F1298" s="160"/>
      <c r="G1298" s="160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305</v>
      </c>
      <c r="AH1298" s="151">
        <v>0</v>
      </c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1" x14ac:dyDescent="0.2">
      <c r="A1299" s="158"/>
      <c r="B1299" s="159"/>
      <c r="C1299" s="201" t="s">
        <v>1373</v>
      </c>
      <c r="D1299" s="193"/>
      <c r="E1299" s="194">
        <v>-21</v>
      </c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305</v>
      </c>
      <c r="AH1299" s="151">
        <v>0</v>
      </c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1" x14ac:dyDescent="0.2">
      <c r="A1300" s="158"/>
      <c r="B1300" s="159"/>
      <c r="C1300" s="201" t="s">
        <v>1374</v>
      </c>
      <c r="D1300" s="193"/>
      <c r="E1300" s="194">
        <v>-2.625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305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1" x14ac:dyDescent="0.2">
      <c r="A1301" s="158"/>
      <c r="B1301" s="159"/>
      <c r="C1301" s="201" t="s">
        <v>1375</v>
      </c>
      <c r="D1301" s="193"/>
      <c r="E1301" s="194">
        <v>-6</v>
      </c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305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1" x14ac:dyDescent="0.2">
      <c r="A1302" s="158"/>
      <c r="B1302" s="159"/>
      <c r="C1302" s="201" t="s">
        <v>1376</v>
      </c>
      <c r="D1302" s="193"/>
      <c r="E1302" s="194">
        <v>-6.48</v>
      </c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305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 x14ac:dyDescent="0.2">
      <c r="A1303" s="158"/>
      <c r="B1303" s="159"/>
      <c r="C1303" s="201" t="s">
        <v>1196</v>
      </c>
      <c r="D1303" s="193"/>
      <c r="E1303" s="194">
        <v>-0.72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305</v>
      </c>
      <c r="AH1303" s="151">
        <v>0</v>
      </c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 x14ac:dyDescent="0.2">
      <c r="A1304" s="158"/>
      <c r="B1304" s="159"/>
      <c r="C1304" s="201" t="s">
        <v>1164</v>
      </c>
      <c r="D1304" s="193"/>
      <c r="E1304" s="194">
        <v>-1.8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305</v>
      </c>
      <c r="AH1304" s="151">
        <v>0</v>
      </c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 x14ac:dyDescent="0.2">
      <c r="A1305" s="158"/>
      <c r="B1305" s="159"/>
      <c r="C1305" s="201" t="s">
        <v>1049</v>
      </c>
      <c r="D1305" s="193"/>
      <c r="E1305" s="194">
        <v>-1.6</v>
      </c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305</v>
      </c>
      <c r="AH1305" s="151">
        <v>0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 x14ac:dyDescent="0.2">
      <c r="A1306" s="158"/>
      <c r="B1306" s="159"/>
      <c r="C1306" s="201" t="s">
        <v>1377</v>
      </c>
      <c r="D1306" s="193"/>
      <c r="E1306" s="194">
        <v>-19.53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305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 x14ac:dyDescent="0.2">
      <c r="A1307" s="158"/>
      <c r="B1307" s="159"/>
      <c r="C1307" s="201" t="s">
        <v>1378</v>
      </c>
      <c r="D1307" s="193"/>
      <c r="E1307" s="194">
        <v>-1.365</v>
      </c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305</v>
      </c>
      <c r="AH1307" s="151">
        <v>0</v>
      </c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 x14ac:dyDescent="0.2">
      <c r="A1308" s="158"/>
      <c r="B1308" s="159"/>
      <c r="C1308" s="201" t="s">
        <v>1170</v>
      </c>
      <c r="D1308" s="193"/>
      <c r="E1308" s="194">
        <v>-2.73</v>
      </c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305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 x14ac:dyDescent="0.2">
      <c r="A1309" s="158"/>
      <c r="B1309" s="159"/>
      <c r="C1309" s="201" t="s">
        <v>1379</v>
      </c>
      <c r="D1309" s="193"/>
      <c r="E1309" s="194">
        <v>-5.4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305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 x14ac:dyDescent="0.2">
      <c r="A1310" s="158"/>
      <c r="B1310" s="159"/>
      <c r="C1310" s="201" t="s">
        <v>1380</v>
      </c>
      <c r="D1310" s="193"/>
      <c r="E1310" s="194">
        <v>-4.5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305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 x14ac:dyDescent="0.2">
      <c r="A1311" s="158"/>
      <c r="B1311" s="159"/>
      <c r="C1311" s="201" t="s">
        <v>1381</v>
      </c>
      <c r="D1311" s="193"/>
      <c r="E1311" s="194">
        <v>-4.32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305</v>
      </c>
      <c r="AH1311" s="151">
        <v>0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 x14ac:dyDescent="0.2">
      <c r="A1312" s="158"/>
      <c r="B1312" s="159"/>
      <c r="C1312" s="201" t="s">
        <v>1382</v>
      </c>
      <c r="D1312" s="193"/>
      <c r="E1312" s="194">
        <v>-7.2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305</v>
      </c>
      <c r="AH1312" s="151">
        <v>0</v>
      </c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ht="33.75" outlineLevel="1" x14ac:dyDescent="0.2">
      <c r="A1313" s="171">
        <v>155</v>
      </c>
      <c r="B1313" s="172" t="s">
        <v>607</v>
      </c>
      <c r="C1313" s="188" t="s">
        <v>608</v>
      </c>
      <c r="D1313" s="173" t="s">
        <v>327</v>
      </c>
      <c r="E1313" s="174">
        <v>516.86469999999997</v>
      </c>
      <c r="F1313" s="175"/>
      <c r="G1313" s="176">
        <f>ROUND(E1313*F1313,2)</f>
        <v>0</v>
      </c>
      <c r="H1313" s="175"/>
      <c r="I1313" s="176">
        <f>ROUND(E1313*H1313,2)</f>
        <v>0</v>
      </c>
      <c r="J1313" s="175"/>
      <c r="K1313" s="176">
        <f>ROUND(E1313*J1313,2)</f>
        <v>0</v>
      </c>
      <c r="L1313" s="176">
        <v>21</v>
      </c>
      <c r="M1313" s="176">
        <f>G1313*(1+L1313/100)</f>
        <v>0</v>
      </c>
      <c r="N1313" s="176">
        <v>0</v>
      </c>
      <c r="O1313" s="176">
        <f>ROUND(E1313*N1313,2)</f>
        <v>0</v>
      </c>
      <c r="P1313" s="176">
        <v>2.9000000000000001E-2</v>
      </c>
      <c r="Q1313" s="176">
        <f>ROUND(E1313*P1313,2)</f>
        <v>14.99</v>
      </c>
      <c r="R1313" s="176" t="s">
        <v>515</v>
      </c>
      <c r="S1313" s="176" t="s">
        <v>239</v>
      </c>
      <c r="T1313" s="177" t="s">
        <v>300</v>
      </c>
      <c r="U1313" s="160">
        <v>0.1</v>
      </c>
      <c r="V1313" s="160">
        <f>ROUND(E1313*U1313,2)</f>
        <v>51.69</v>
      </c>
      <c r="W1313" s="160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301</v>
      </c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 x14ac:dyDescent="0.2">
      <c r="A1314" s="158"/>
      <c r="B1314" s="159"/>
      <c r="C1314" s="201" t="s">
        <v>1369</v>
      </c>
      <c r="D1314" s="193"/>
      <c r="E1314" s="194">
        <v>479.11500000000001</v>
      </c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305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 x14ac:dyDescent="0.2">
      <c r="A1315" s="158"/>
      <c r="B1315" s="159"/>
      <c r="C1315" s="201" t="s">
        <v>1370</v>
      </c>
      <c r="D1315" s="193"/>
      <c r="E1315" s="194">
        <v>130.42574999999999</v>
      </c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305</v>
      </c>
      <c r="AH1315" s="151">
        <v>0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 x14ac:dyDescent="0.2">
      <c r="A1316" s="158"/>
      <c r="B1316" s="159"/>
      <c r="C1316" s="201" t="s">
        <v>1371</v>
      </c>
      <c r="D1316" s="193"/>
      <c r="E1316" s="194">
        <v>-2.1560000000000001</v>
      </c>
      <c r="F1316" s="160"/>
      <c r="G1316" s="160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305</v>
      </c>
      <c r="AH1316" s="151">
        <v>0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 x14ac:dyDescent="0.2">
      <c r="A1317" s="158"/>
      <c r="B1317" s="159"/>
      <c r="C1317" s="201" t="s">
        <v>1372</v>
      </c>
      <c r="D1317" s="193"/>
      <c r="E1317" s="194">
        <v>-5.25</v>
      </c>
      <c r="F1317" s="160"/>
      <c r="G1317" s="160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305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 x14ac:dyDescent="0.2">
      <c r="A1318" s="158"/>
      <c r="B1318" s="159"/>
      <c r="C1318" s="201" t="s">
        <v>1373</v>
      </c>
      <c r="D1318" s="193"/>
      <c r="E1318" s="194">
        <v>-21</v>
      </c>
      <c r="F1318" s="160"/>
      <c r="G1318" s="160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305</v>
      </c>
      <c r="AH1318" s="151">
        <v>0</v>
      </c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 x14ac:dyDescent="0.2">
      <c r="A1319" s="158"/>
      <c r="B1319" s="159"/>
      <c r="C1319" s="201" t="s">
        <v>1374</v>
      </c>
      <c r="D1319" s="193"/>
      <c r="E1319" s="194">
        <v>-2.625</v>
      </c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305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1" x14ac:dyDescent="0.2">
      <c r="A1320" s="158"/>
      <c r="B1320" s="159"/>
      <c r="C1320" s="201" t="s">
        <v>1375</v>
      </c>
      <c r="D1320" s="193"/>
      <c r="E1320" s="194">
        <v>-6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 t="s">
        <v>305</v>
      </c>
      <c r="AH1320" s="151">
        <v>0</v>
      </c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1" x14ac:dyDescent="0.2">
      <c r="A1321" s="158"/>
      <c r="B1321" s="159"/>
      <c r="C1321" s="201" t="s">
        <v>1376</v>
      </c>
      <c r="D1321" s="193"/>
      <c r="E1321" s="194">
        <v>-6.48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305</v>
      </c>
      <c r="AH1321" s="151">
        <v>0</v>
      </c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1" x14ac:dyDescent="0.2">
      <c r="A1322" s="158"/>
      <c r="B1322" s="159"/>
      <c r="C1322" s="201" t="s">
        <v>1196</v>
      </c>
      <c r="D1322" s="193"/>
      <c r="E1322" s="194">
        <v>-0.72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305</v>
      </c>
      <c r="AH1322" s="151">
        <v>0</v>
      </c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1" x14ac:dyDescent="0.2">
      <c r="A1323" s="158"/>
      <c r="B1323" s="159"/>
      <c r="C1323" s="201" t="s">
        <v>1164</v>
      </c>
      <c r="D1323" s="193"/>
      <c r="E1323" s="194">
        <v>-1.8</v>
      </c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 t="s">
        <v>305</v>
      </c>
      <c r="AH1323" s="151">
        <v>0</v>
      </c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1" x14ac:dyDescent="0.2">
      <c r="A1324" s="158"/>
      <c r="B1324" s="159"/>
      <c r="C1324" s="201" t="s">
        <v>1049</v>
      </c>
      <c r="D1324" s="193"/>
      <c r="E1324" s="194">
        <v>-1.6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305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 x14ac:dyDescent="0.2">
      <c r="A1325" s="158"/>
      <c r="B1325" s="159"/>
      <c r="C1325" s="201" t="s">
        <v>1377</v>
      </c>
      <c r="D1325" s="193"/>
      <c r="E1325" s="194">
        <v>-19.53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305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1" x14ac:dyDescent="0.2">
      <c r="A1326" s="158"/>
      <c r="B1326" s="159"/>
      <c r="C1326" s="201" t="s">
        <v>1378</v>
      </c>
      <c r="D1326" s="193"/>
      <c r="E1326" s="194">
        <v>-1.365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305</v>
      </c>
      <c r="AH1326" s="151">
        <v>0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 x14ac:dyDescent="0.2">
      <c r="A1327" s="158"/>
      <c r="B1327" s="159"/>
      <c r="C1327" s="201" t="s">
        <v>1170</v>
      </c>
      <c r="D1327" s="193"/>
      <c r="E1327" s="194">
        <v>-2.73</v>
      </c>
      <c r="F1327" s="160"/>
      <c r="G1327" s="160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305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1" x14ac:dyDescent="0.2">
      <c r="A1328" s="158"/>
      <c r="B1328" s="159"/>
      <c r="C1328" s="201" t="s">
        <v>1379</v>
      </c>
      <c r="D1328" s="193"/>
      <c r="E1328" s="194">
        <v>-5.4</v>
      </c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305</v>
      </c>
      <c r="AH1328" s="151">
        <v>0</v>
      </c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 x14ac:dyDescent="0.2">
      <c r="A1329" s="158"/>
      <c r="B1329" s="159"/>
      <c r="C1329" s="201" t="s">
        <v>1380</v>
      </c>
      <c r="D1329" s="193"/>
      <c r="E1329" s="194">
        <v>-4.5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305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 x14ac:dyDescent="0.2">
      <c r="A1330" s="158"/>
      <c r="B1330" s="159"/>
      <c r="C1330" s="201" t="s">
        <v>1381</v>
      </c>
      <c r="D1330" s="193"/>
      <c r="E1330" s="194">
        <v>-4.32</v>
      </c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305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 x14ac:dyDescent="0.2">
      <c r="A1331" s="158"/>
      <c r="B1331" s="159"/>
      <c r="C1331" s="201" t="s">
        <v>1382</v>
      </c>
      <c r="D1331" s="193"/>
      <c r="E1331" s="194">
        <v>-7.2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305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ht="22.5" outlineLevel="1" x14ac:dyDescent="0.2">
      <c r="A1332" s="171">
        <v>156</v>
      </c>
      <c r="B1332" s="172" t="s">
        <v>1673</v>
      </c>
      <c r="C1332" s="188" t="s">
        <v>1674</v>
      </c>
      <c r="D1332" s="173" t="s">
        <v>327</v>
      </c>
      <c r="E1332" s="174">
        <v>100</v>
      </c>
      <c r="F1332" s="175"/>
      <c r="G1332" s="176">
        <f>ROUND(E1332*F1332,2)</f>
        <v>0</v>
      </c>
      <c r="H1332" s="175"/>
      <c r="I1332" s="176">
        <f>ROUND(E1332*H1332,2)</f>
        <v>0</v>
      </c>
      <c r="J1332" s="175"/>
      <c r="K1332" s="176">
        <f>ROUND(E1332*J1332,2)</f>
        <v>0</v>
      </c>
      <c r="L1332" s="176">
        <v>21</v>
      </c>
      <c r="M1332" s="176">
        <f>G1332*(1+L1332/100)</f>
        <v>0</v>
      </c>
      <c r="N1332" s="176">
        <v>0</v>
      </c>
      <c r="O1332" s="176">
        <f>ROUND(E1332*N1332,2)</f>
        <v>0</v>
      </c>
      <c r="P1332" s="176">
        <v>6.8000000000000005E-2</v>
      </c>
      <c r="Q1332" s="176">
        <f>ROUND(E1332*P1332,2)</f>
        <v>6.8</v>
      </c>
      <c r="R1332" s="176" t="s">
        <v>515</v>
      </c>
      <c r="S1332" s="176" t="s">
        <v>239</v>
      </c>
      <c r="T1332" s="177" t="s">
        <v>300</v>
      </c>
      <c r="U1332" s="160">
        <v>0.3</v>
      </c>
      <c r="V1332" s="160">
        <f>ROUND(E1332*U1332,2)</f>
        <v>30</v>
      </c>
      <c r="W1332" s="160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301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1" x14ac:dyDescent="0.2">
      <c r="A1333" s="158"/>
      <c r="B1333" s="159"/>
      <c r="C1333" s="265" t="s">
        <v>1675</v>
      </c>
      <c r="D1333" s="266"/>
      <c r="E1333" s="266"/>
      <c r="F1333" s="266"/>
      <c r="G1333" s="266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303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 x14ac:dyDescent="0.2">
      <c r="A1334" s="158"/>
      <c r="B1334" s="159"/>
      <c r="C1334" s="201" t="s">
        <v>1676</v>
      </c>
      <c r="D1334" s="193"/>
      <c r="E1334" s="194">
        <v>100</v>
      </c>
      <c r="F1334" s="160"/>
      <c r="G1334" s="160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305</v>
      </c>
      <c r="AH1334" s="151">
        <v>0</v>
      </c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 x14ac:dyDescent="0.2">
      <c r="A1335" s="171">
        <v>157</v>
      </c>
      <c r="B1335" s="172" t="s">
        <v>1677</v>
      </c>
      <c r="C1335" s="188" t="s">
        <v>1678</v>
      </c>
      <c r="D1335" s="173" t="s">
        <v>314</v>
      </c>
      <c r="E1335" s="174">
        <v>123.20146</v>
      </c>
      <c r="F1335" s="175"/>
      <c r="G1335" s="176">
        <f>ROUND(E1335*F1335,2)</f>
        <v>0</v>
      </c>
      <c r="H1335" s="175"/>
      <c r="I1335" s="176">
        <f>ROUND(E1335*H1335,2)</f>
        <v>0</v>
      </c>
      <c r="J1335" s="175"/>
      <c r="K1335" s="176">
        <f>ROUND(E1335*J1335,2)</f>
        <v>0</v>
      </c>
      <c r="L1335" s="176">
        <v>21</v>
      </c>
      <c r="M1335" s="176">
        <f>G1335*(1+L1335/100)</f>
        <v>0</v>
      </c>
      <c r="N1335" s="176">
        <v>0</v>
      </c>
      <c r="O1335" s="176">
        <f>ROUND(E1335*N1335,2)</f>
        <v>0</v>
      </c>
      <c r="P1335" s="176">
        <v>0</v>
      </c>
      <c r="Q1335" s="176">
        <f>ROUND(E1335*P1335,2)</f>
        <v>0</v>
      </c>
      <c r="R1335" s="176" t="s">
        <v>1679</v>
      </c>
      <c r="S1335" s="176" t="s">
        <v>239</v>
      </c>
      <c r="T1335" s="177" t="s">
        <v>300</v>
      </c>
      <c r="U1335" s="160">
        <v>0</v>
      </c>
      <c r="V1335" s="160">
        <f>ROUND(E1335*U1335,2)</f>
        <v>0</v>
      </c>
      <c r="W1335" s="160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415</v>
      </c>
      <c r="AH1335" s="151"/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 x14ac:dyDescent="0.2">
      <c r="A1336" s="158"/>
      <c r="B1336" s="159"/>
      <c r="C1336" s="201" t="s">
        <v>1680</v>
      </c>
      <c r="D1336" s="193"/>
      <c r="E1336" s="194">
        <v>123.20146</v>
      </c>
      <c r="F1336" s="160"/>
      <c r="G1336" s="160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305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 x14ac:dyDescent="0.2">
      <c r="A1337" s="171">
        <v>158</v>
      </c>
      <c r="B1337" s="172" t="s">
        <v>1681</v>
      </c>
      <c r="C1337" s="188" t="s">
        <v>1682</v>
      </c>
      <c r="D1337" s="173" t="s">
        <v>298</v>
      </c>
      <c r="E1337" s="174">
        <v>35.625</v>
      </c>
      <c r="F1337" s="175"/>
      <c r="G1337" s="176">
        <f>ROUND(E1337*F1337,2)</f>
        <v>0</v>
      </c>
      <c r="H1337" s="175"/>
      <c r="I1337" s="176">
        <f>ROUND(E1337*H1337,2)</f>
        <v>0</v>
      </c>
      <c r="J1337" s="175"/>
      <c r="K1337" s="176">
        <f>ROUND(E1337*J1337,2)</f>
        <v>0</v>
      </c>
      <c r="L1337" s="176">
        <v>21</v>
      </c>
      <c r="M1337" s="176">
        <f>G1337*(1+L1337/100)</f>
        <v>0</v>
      </c>
      <c r="N1337" s="176">
        <v>8.1999999999999998E-4</v>
      </c>
      <c r="O1337" s="176">
        <f>ROUND(E1337*N1337,2)</f>
        <v>0.03</v>
      </c>
      <c r="P1337" s="176">
        <v>0.35</v>
      </c>
      <c r="Q1337" s="176">
        <f>ROUND(E1337*P1337,2)</f>
        <v>12.47</v>
      </c>
      <c r="R1337" s="176"/>
      <c r="S1337" s="176" t="s">
        <v>239</v>
      </c>
      <c r="T1337" s="177" t="s">
        <v>300</v>
      </c>
      <c r="U1337" s="160">
        <v>0.60799999999999998</v>
      </c>
      <c r="V1337" s="160">
        <f>ROUND(E1337*U1337,2)</f>
        <v>21.66</v>
      </c>
      <c r="W1337" s="160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301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 x14ac:dyDescent="0.2">
      <c r="A1338" s="158"/>
      <c r="B1338" s="159"/>
      <c r="C1338" s="201" t="s">
        <v>1683</v>
      </c>
      <c r="D1338" s="193"/>
      <c r="E1338" s="194">
        <v>35.625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305</v>
      </c>
      <c r="AH1338" s="151">
        <v>0</v>
      </c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 x14ac:dyDescent="0.2">
      <c r="A1339" s="171">
        <v>159</v>
      </c>
      <c r="B1339" s="172" t="s">
        <v>619</v>
      </c>
      <c r="C1339" s="188" t="s">
        <v>620</v>
      </c>
      <c r="D1339" s="173" t="s">
        <v>314</v>
      </c>
      <c r="E1339" s="174">
        <v>280.23324000000002</v>
      </c>
      <c r="F1339" s="175"/>
      <c r="G1339" s="176">
        <f>ROUND(E1339*F1339,2)</f>
        <v>0</v>
      </c>
      <c r="H1339" s="175"/>
      <c r="I1339" s="176">
        <f>ROUND(E1339*H1339,2)</f>
        <v>0</v>
      </c>
      <c r="J1339" s="175"/>
      <c r="K1339" s="176">
        <f>ROUND(E1339*J1339,2)</f>
        <v>0</v>
      </c>
      <c r="L1339" s="176">
        <v>21</v>
      </c>
      <c r="M1339" s="176">
        <f>G1339*(1+L1339/100)</f>
        <v>0</v>
      </c>
      <c r="N1339" s="176">
        <v>0</v>
      </c>
      <c r="O1339" s="176">
        <f>ROUND(E1339*N1339,2)</f>
        <v>0</v>
      </c>
      <c r="P1339" s="176">
        <v>0</v>
      </c>
      <c r="Q1339" s="176">
        <f>ROUND(E1339*P1339,2)</f>
        <v>0</v>
      </c>
      <c r="R1339" s="176" t="s">
        <v>515</v>
      </c>
      <c r="S1339" s="176" t="s">
        <v>239</v>
      </c>
      <c r="T1339" s="177" t="s">
        <v>300</v>
      </c>
      <c r="U1339" s="160">
        <v>0.49</v>
      </c>
      <c r="V1339" s="160">
        <f>ROUND(E1339*U1339,2)</f>
        <v>137.31</v>
      </c>
      <c r="W1339" s="160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415</v>
      </c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 x14ac:dyDescent="0.2">
      <c r="A1340" s="158"/>
      <c r="B1340" s="159"/>
      <c r="C1340" s="254" t="s">
        <v>622</v>
      </c>
      <c r="D1340" s="255"/>
      <c r="E1340" s="255"/>
      <c r="F1340" s="255"/>
      <c r="G1340" s="255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243</v>
      </c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 x14ac:dyDescent="0.2">
      <c r="A1341" s="158"/>
      <c r="B1341" s="159"/>
      <c r="C1341" s="201" t="s">
        <v>1684</v>
      </c>
      <c r="D1341" s="193"/>
      <c r="E1341" s="194">
        <v>403.43470000000002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305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 x14ac:dyDescent="0.2">
      <c r="A1342" s="158"/>
      <c r="B1342" s="159"/>
      <c r="C1342" s="201" t="s">
        <v>1685</v>
      </c>
      <c r="D1342" s="193"/>
      <c r="E1342" s="194">
        <v>-123.20146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305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 x14ac:dyDescent="0.2">
      <c r="A1343" s="171">
        <v>160</v>
      </c>
      <c r="B1343" s="172" t="s">
        <v>623</v>
      </c>
      <c r="C1343" s="188" t="s">
        <v>624</v>
      </c>
      <c r="D1343" s="173" t="s">
        <v>314</v>
      </c>
      <c r="E1343" s="174">
        <v>2241.8656000000001</v>
      </c>
      <c r="F1343" s="175"/>
      <c r="G1343" s="176">
        <f>ROUND(E1343*F1343,2)</f>
        <v>0</v>
      </c>
      <c r="H1343" s="175"/>
      <c r="I1343" s="176">
        <f>ROUND(E1343*H1343,2)</f>
        <v>0</v>
      </c>
      <c r="J1343" s="175"/>
      <c r="K1343" s="176">
        <f>ROUND(E1343*J1343,2)</f>
        <v>0</v>
      </c>
      <c r="L1343" s="176">
        <v>21</v>
      </c>
      <c r="M1343" s="176">
        <f>G1343*(1+L1343/100)</f>
        <v>0</v>
      </c>
      <c r="N1343" s="176">
        <v>0</v>
      </c>
      <c r="O1343" s="176">
        <f>ROUND(E1343*N1343,2)</f>
        <v>0</v>
      </c>
      <c r="P1343" s="176">
        <v>0</v>
      </c>
      <c r="Q1343" s="176">
        <f>ROUND(E1343*P1343,2)</f>
        <v>0</v>
      </c>
      <c r="R1343" s="176" t="s">
        <v>515</v>
      </c>
      <c r="S1343" s="176" t="s">
        <v>239</v>
      </c>
      <c r="T1343" s="177" t="s">
        <v>300</v>
      </c>
      <c r="U1343" s="160">
        <v>0</v>
      </c>
      <c r="V1343" s="160">
        <f>ROUND(E1343*U1343,2)</f>
        <v>0</v>
      </c>
      <c r="W1343" s="160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301</v>
      </c>
      <c r="AH1343" s="151"/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 x14ac:dyDescent="0.2">
      <c r="A1344" s="158"/>
      <c r="B1344" s="159"/>
      <c r="C1344" s="202" t="s">
        <v>319</v>
      </c>
      <c r="D1344" s="195"/>
      <c r="E1344" s="196"/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305</v>
      </c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 x14ac:dyDescent="0.2">
      <c r="A1345" s="158"/>
      <c r="B1345" s="159"/>
      <c r="C1345" s="203" t="s">
        <v>1686</v>
      </c>
      <c r="D1345" s="195"/>
      <c r="E1345" s="196">
        <v>403.43470000000002</v>
      </c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305</v>
      </c>
      <c r="AH1345" s="151">
        <v>2</v>
      </c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 x14ac:dyDescent="0.2">
      <c r="A1346" s="158"/>
      <c r="B1346" s="159"/>
      <c r="C1346" s="203" t="s">
        <v>1687</v>
      </c>
      <c r="D1346" s="195"/>
      <c r="E1346" s="196">
        <v>-123.20146</v>
      </c>
      <c r="F1346" s="160"/>
      <c r="G1346" s="160"/>
      <c r="H1346" s="160"/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/>
      <c r="S1346" s="160"/>
      <c r="T1346" s="160"/>
      <c r="U1346" s="160"/>
      <c r="V1346" s="160"/>
      <c r="W1346" s="160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305</v>
      </c>
      <c r="AH1346" s="151">
        <v>2</v>
      </c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 x14ac:dyDescent="0.2">
      <c r="A1347" s="158"/>
      <c r="B1347" s="159"/>
      <c r="C1347" s="204" t="s">
        <v>322</v>
      </c>
      <c r="D1347" s="197"/>
      <c r="E1347" s="198">
        <v>280.23324000000002</v>
      </c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305</v>
      </c>
      <c r="AH1347" s="151">
        <v>3</v>
      </c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outlineLevel="1" x14ac:dyDescent="0.2">
      <c r="A1348" s="158"/>
      <c r="B1348" s="159"/>
      <c r="C1348" s="202" t="s">
        <v>323</v>
      </c>
      <c r="D1348" s="195"/>
      <c r="E1348" s="196"/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305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1" x14ac:dyDescent="0.2">
      <c r="A1349" s="158"/>
      <c r="B1349" s="159"/>
      <c r="C1349" s="201" t="s">
        <v>1688</v>
      </c>
      <c r="D1349" s="193"/>
      <c r="E1349" s="194">
        <v>2241.8656000000001</v>
      </c>
      <c r="F1349" s="160"/>
      <c r="G1349" s="160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305</v>
      </c>
      <c r="AH1349" s="151">
        <v>0</v>
      </c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 x14ac:dyDescent="0.2">
      <c r="A1350" s="171">
        <v>161</v>
      </c>
      <c r="B1350" s="172" t="s">
        <v>719</v>
      </c>
      <c r="C1350" s="188" t="s">
        <v>720</v>
      </c>
      <c r="D1350" s="173" t="s">
        <v>314</v>
      </c>
      <c r="E1350" s="174">
        <v>123.2015</v>
      </c>
      <c r="F1350" s="175"/>
      <c r="G1350" s="176">
        <f>ROUND(E1350*F1350,2)</f>
        <v>0</v>
      </c>
      <c r="H1350" s="175"/>
      <c r="I1350" s="176">
        <f>ROUND(E1350*H1350,2)</f>
        <v>0</v>
      </c>
      <c r="J1350" s="175"/>
      <c r="K1350" s="176">
        <f>ROUND(E1350*J1350,2)</f>
        <v>0</v>
      </c>
      <c r="L1350" s="176">
        <v>21</v>
      </c>
      <c r="M1350" s="176">
        <f>G1350*(1+L1350/100)</f>
        <v>0</v>
      </c>
      <c r="N1350" s="176">
        <v>0</v>
      </c>
      <c r="O1350" s="176">
        <f>ROUND(E1350*N1350,2)</f>
        <v>0</v>
      </c>
      <c r="P1350" s="176">
        <v>0</v>
      </c>
      <c r="Q1350" s="176">
        <f>ROUND(E1350*P1350,2)</f>
        <v>0</v>
      </c>
      <c r="R1350" s="176" t="s">
        <v>515</v>
      </c>
      <c r="S1350" s="176" t="s">
        <v>239</v>
      </c>
      <c r="T1350" s="177" t="s">
        <v>300</v>
      </c>
      <c r="U1350" s="160">
        <v>0.94199999999999995</v>
      </c>
      <c r="V1350" s="160">
        <f>ROUND(E1350*U1350,2)</f>
        <v>116.06</v>
      </c>
      <c r="W1350" s="160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1689</v>
      </c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 x14ac:dyDescent="0.2">
      <c r="A1351" s="158"/>
      <c r="B1351" s="159"/>
      <c r="C1351" s="201" t="s">
        <v>1680</v>
      </c>
      <c r="D1351" s="193"/>
      <c r="E1351" s="194">
        <v>123.20146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305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ht="22.5" outlineLevel="1" x14ac:dyDescent="0.2">
      <c r="A1352" s="171">
        <v>162</v>
      </c>
      <c r="B1352" s="172" t="s">
        <v>1690</v>
      </c>
      <c r="C1352" s="188" t="s">
        <v>1691</v>
      </c>
      <c r="D1352" s="173" t="s">
        <v>314</v>
      </c>
      <c r="E1352" s="174">
        <v>1232.0146</v>
      </c>
      <c r="F1352" s="175"/>
      <c r="G1352" s="176">
        <f>ROUND(E1352*F1352,2)</f>
        <v>0</v>
      </c>
      <c r="H1352" s="175"/>
      <c r="I1352" s="176">
        <f>ROUND(E1352*H1352,2)</f>
        <v>0</v>
      </c>
      <c r="J1352" s="175"/>
      <c r="K1352" s="176">
        <f>ROUND(E1352*J1352,2)</f>
        <v>0</v>
      </c>
      <c r="L1352" s="176">
        <v>21</v>
      </c>
      <c r="M1352" s="176">
        <f>G1352*(1+L1352/100)</f>
        <v>0</v>
      </c>
      <c r="N1352" s="176">
        <v>0</v>
      </c>
      <c r="O1352" s="176">
        <f>ROUND(E1352*N1352,2)</f>
        <v>0</v>
      </c>
      <c r="P1352" s="176">
        <v>0</v>
      </c>
      <c r="Q1352" s="176">
        <f>ROUND(E1352*P1352,2)</f>
        <v>0</v>
      </c>
      <c r="R1352" s="176" t="s">
        <v>515</v>
      </c>
      <c r="S1352" s="176" t="s">
        <v>239</v>
      </c>
      <c r="T1352" s="177" t="s">
        <v>300</v>
      </c>
      <c r="U1352" s="160">
        <v>0.105</v>
      </c>
      <c r="V1352" s="160">
        <f>ROUND(E1352*U1352,2)</f>
        <v>129.36000000000001</v>
      </c>
      <c r="W1352" s="160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1689</v>
      </c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 x14ac:dyDescent="0.2">
      <c r="A1353" s="158"/>
      <c r="B1353" s="159"/>
      <c r="C1353" s="201" t="s">
        <v>1692</v>
      </c>
      <c r="D1353" s="193"/>
      <c r="E1353" s="194">
        <v>1232.0145600000001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305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 x14ac:dyDescent="0.2">
      <c r="A1354" s="171">
        <v>163</v>
      </c>
      <c r="B1354" s="172" t="s">
        <v>625</v>
      </c>
      <c r="C1354" s="188" t="s">
        <v>626</v>
      </c>
      <c r="D1354" s="173" t="s">
        <v>314</v>
      </c>
      <c r="E1354" s="174">
        <v>280.23320000000001</v>
      </c>
      <c r="F1354" s="175"/>
      <c r="G1354" s="176">
        <f>ROUND(E1354*F1354,2)</f>
        <v>0</v>
      </c>
      <c r="H1354" s="175"/>
      <c r="I1354" s="176">
        <f>ROUND(E1354*H1354,2)</f>
        <v>0</v>
      </c>
      <c r="J1354" s="175"/>
      <c r="K1354" s="176">
        <f>ROUND(E1354*J1354,2)</f>
        <v>0</v>
      </c>
      <c r="L1354" s="176">
        <v>21</v>
      </c>
      <c r="M1354" s="176">
        <f>G1354*(1+L1354/100)</f>
        <v>0</v>
      </c>
      <c r="N1354" s="176">
        <v>0</v>
      </c>
      <c r="O1354" s="176">
        <f>ROUND(E1354*N1354,2)</f>
        <v>0</v>
      </c>
      <c r="P1354" s="176">
        <v>0</v>
      </c>
      <c r="Q1354" s="176">
        <f>ROUND(E1354*P1354,2)</f>
        <v>0</v>
      </c>
      <c r="R1354" s="176" t="s">
        <v>515</v>
      </c>
      <c r="S1354" s="176" t="s">
        <v>239</v>
      </c>
      <c r="T1354" s="177" t="s">
        <v>300</v>
      </c>
      <c r="U1354" s="160">
        <v>0</v>
      </c>
      <c r="V1354" s="160">
        <f>ROUND(E1354*U1354,2)</f>
        <v>0</v>
      </c>
      <c r="W1354" s="160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301</v>
      </c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 x14ac:dyDescent="0.2">
      <c r="A1355" s="158"/>
      <c r="B1355" s="159"/>
      <c r="C1355" s="201" t="s">
        <v>1684</v>
      </c>
      <c r="D1355" s="193"/>
      <c r="E1355" s="194">
        <v>403.43470000000002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305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 x14ac:dyDescent="0.2">
      <c r="A1356" s="158"/>
      <c r="B1356" s="159"/>
      <c r="C1356" s="201" t="s">
        <v>1685</v>
      </c>
      <c r="D1356" s="193"/>
      <c r="E1356" s="194">
        <v>-123.20146</v>
      </c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305</v>
      </c>
      <c r="AH1356" s="151">
        <v>0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 x14ac:dyDescent="0.2">
      <c r="A1357" s="179">
        <v>164</v>
      </c>
      <c r="B1357" s="180" t="s">
        <v>613</v>
      </c>
      <c r="C1357" s="189" t="s">
        <v>614</v>
      </c>
      <c r="D1357" s="181" t="s">
        <v>615</v>
      </c>
      <c r="E1357" s="182">
        <v>25</v>
      </c>
      <c r="F1357" s="183"/>
      <c r="G1357" s="184">
        <f>ROUND(E1357*F1357,2)</f>
        <v>0</v>
      </c>
      <c r="H1357" s="183"/>
      <c r="I1357" s="184">
        <f>ROUND(E1357*H1357,2)</f>
        <v>0</v>
      </c>
      <c r="J1357" s="183"/>
      <c r="K1357" s="184">
        <f>ROUND(E1357*J1357,2)</f>
        <v>0</v>
      </c>
      <c r="L1357" s="184">
        <v>21</v>
      </c>
      <c r="M1357" s="184">
        <f>G1357*(1+L1357/100)</f>
        <v>0</v>
      </c>
      <c r="N1357" s="184">
        <v>0</v>
      </c>
      <c r="O1357" s="184">
        <f>ROUND(E1357*N1357,2)</f>
        <v>0</v>
      </c>
      <c r="P1357" s="184">
        <v>0</v>
      </c>
      <c r="Q1357" s="184">
        <f>ROUND(E1357*P1357,2)</f>
        <v>0</v>
      </c>
      <c r="R1357" s="184" t="s">
        <v>616</v>
      </c>
      <c r="S1357" s="184" t="s">
        <v>239</v>
      </c>
      <c r="T1357" s="185" t="s">
        <v>617</v>
      </c>
      <c r="U1357" s="160">
        <v>1</v>
      </c>
      <c r="V1357" s="160">
        <f>ROUND(E1357*U1357,2)</f>
        <v>25</v>
      </c>
      <c r="W1357" s="160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618</v>
      </c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1" x14ac:dyDescent="0.2">
      <c r="A1358" s="179">
        <v>165</v>
      </c>
      <c r="B1358" s="180" t="s">
        <v>627</v>
      </c>
      <c r="C1358" s="189" t="s">
        <v>628</v>
      </c>
      <c r="D1358" s="181" t="s">
        <v>314</v>
      </c>
      <c r="E1358" s="182">
        <v>361.15582000000001</v>
      </c>
      <c r="F1358" s="183"/>
      <c r="G1358" s="184">
        <f>ROUND(E1358*F1358,2)</f>
        <v>0</v>
      </c>
      <c r="H1358" s="183"/>
      <c r="I1358" s="184">
        <f>ROUND(E1358*H1358,2)</f>
        <v>0</v>
      </c>
      <c r="J1358" s="183"/>
      <c r="K1358" s="184">
        <f>ROUND(E1358*J1358,2)</f>
        <v>0</v>
      </c>
      <c r="L1358" s="184">
        <v>21</v>
      </c>
      <c r="M1358" s="184">
        <f>G1358*(1+L1358/100)</f>
        <v>0</v>
      </c>
      <c r="N1358" s="184">
        <v>0</v>
      </c>
      <c r="O1358" s="184">
        <f>ROUND(E1358*N1358,2)</f>
        <v>0</v>
      </c>
      <c r="P1358" s="184">
        <v>0</v>
      </c>
      <c r="Q1358" s="184">
        <f>ROUND(E1358*P1358,2)</f>
        <v>0</v>
      </c>
      <c r="R1358" s="184"/>
      <c r="S1358" s="184" t="s">
        <v>239</v>
      </c>
      <c r="T1358" s="185" t="s">
        <v>300</v>
      </c>
      <c r="U1358" s="160">
        <v>6.0000000000000001E-3</v>
      </c>
      <c r="V1358" s="160">
        <f>ROUND(E1358*U1358,2)</f>
        <v>2.17</v>
      </c>
      <c r="W1358" s="160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621</v>
      </c>
      <c r="AH1358" s="151"/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x14ac:dyDescent="0.2">
      <c r="A1359" s="165" t="s">
        <v>234</v>
      </c>
      <c r="B1359" s="166" t="s">
        <v>142</v>
      </c>
      <c r="C1359" s="187" t="s">
        <v>144</v>
      </c>
      <c r="D1359" s="167"/>
      <c r="E1359" s="168"/>
      <c r="F1359" s="169"/>
      <c r="G1359" s="169">
        <f>SUMIF(AG1360:AG1361,"&lt;&gt;NOR",G1360:G1361)</f>
        <v>0</v>
      </c>
      <c r="H1359" s="169"/>
      <c r="I1359" s="169">
        <f>SUM(I1360:I1361)</f>
        <v>0</v>
      </c>
      <c r="J1359" s="169"/>
      <c r="K1359" s="169">
        <f>SUM(K1360:K1361)</f>
        <v>0</v>
      </c>
      <c r="L1359" s="169"/>
      <c r="M1359" s="169">
        <f>SUM(M1360:M1361)</f>
        <v>0</v>
      </c>
      <c r="N1359" s="169"/>
      <c r="O1359" s="169">
        <f>SUM(O1360:O1361)</f>
        <v>0</v>
      </c>
      <c r="P1359" s="169"/>
      <c r="Q1359" s="169">
        <f>SUM(Q1360:Q1361)</f>
        <v>0</v>
      </c>
      <c r="R1359" s="169"/>
      <c r="S1359" s="169"/>
      <c r="T1359" s="170"/>
      <c r="U1359" s="164"/>
      <c r="V1359" s="164">
        <f>SUM(V1360:V1361)</f>
        <v>685.13</v>
      </c>
      <c r="W1359" s="164"/>
      <c r="AG1359" t="s">
        <v>235</v>
      </c>
    </row>
    <row r="1360" spans="1:60" ht="33.75" outlineLevel="1" x14ac:dyDescent="0.2">
      <c r="A1360" s="171">
        <v>166</v>
      </c>
      <c r="B1360" s="172" t="s">
        <v>629</v>
      </c>
      <c r="C1360" s="188" t="s">
        <v>630</v>
      </c>
      <c r="D1360" s="173" t="s">
        <v>314</v>
      </c>
      <c r="E1360" s="174">
        <v>730.02651000000003</v>
      </c>
      <c r="F1360" s="175"/>
      <c r="G1360" s="176">
        <f>ROUND(E1360*F1360,2)</f>
        <v>0</v>
      </c>
      <c r="H1360" s="175"/>
      <c r="I1360" s="176">
        <f>ROUND(E1360*H1360,2)</f>
        <v>0</v>
      </c>
      <c r="J1360" s="175"/>
      <c r="K1360" s="176">
        <f>ROUND(E1360*J1360,2)</f>
        <v>0</v>
      </c>
      <c r="L1360" s="176">
        <v>21</v>
      </c>
      <c r="M1360" s="176">
        <f>G1360*(1+L1360/100)</f>
        <v>0</v>
      </c>
      <c r="N1360" s="176">
        <v>0</v>
      </c>
      <c r="O1360" s="176">
        <f>ROUND(E1360*N1360,2)</f>
        <v>0</v>
      </c>
      <c r="P1360" s="176">
        <v>0</v>
      </c>
      <c r="Q1360" s="176">
        <f>ROUND(E1360*P1360,2)</f>
        <v>0</v>
      </c>
      <c r="R1360" s="176" t="s">
        <v>361</v>
      </c>
      <c r="S1360" s="176" t="s">
        <v>239</v>
      </c>
      <c r="T1360" s="177" t="s">
        <v>300</v>
      </c>
      <c r="U1360" s="160">
        <v>0.9385</v>
      </c>
      <c r="V1360" s="160">
        <f>ROUND(E1360*U1360,2)</f>
        <v>685.13</v>
      </c>
      <c r="W1360" s="160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631</v>
      </c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 x14ac:dyDescent="0.2">
      <c r="A1361" s="158"/>
      <c r="B1361" s="159"/>
      <c r="C1361" s="265" t="s">
        <v>632</v>
      </c>
      <c r="D1361" s="266"/>
      <c r="E1361" s="266"/>
      <c r="F1361" s="266"/>
      <c r="G1361" s="266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303</v>
      </c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x14ac:dyDescent="0.2">
      <c r="A1362" s="165" t="s">
        <v>234</v>
      </c>
      <c r="B1362" s="166" t="s">
        <v>145</v>
      </c>
      <c r="C1362" s="187" t="s">
        <v>146</v>
      </c>
      <c r="D1362" s="167"/>
      <c r="E1362" s="168"/>
      <c r="F1362" s="169"/>
      <c r="G1362" s="169">
        <f>SUMIF(AG1363:AG1372,"&lt;&gt;NOR",G1363:G1372)</f>
        <v>0</v>
      </c>
      <c r="H1362" s="169"/>
      <c r="I1362" s="169">
        <f>SUM(I1363:I1372)</f>
        <v>0</v>
      </c>
      <c r="J1362" s="169"/>
      <c r="K1362" s="169">
        <f>SUM(K1363:K1372)</f>
        <v>0</v>
      </c>
      <c r="L1362" s="169"/>
      <c r="M1362" s="169">
        <f>SUM(M1363:M1372)</f>
        <v>0</v>
      </c>
      <c r="N1362" s="169"/>
      <c r="O1362" s="169">
        <f>SUM(O1363:O1372)</f>
        <v>3.0900000000000003</v>
      </c>
      <c r="P1362" s="169"/>
      <c r="Q1362" s="169">
        <f>SUM(Q1363:Q1372)</f>
        <v>0</v>
      </c>
      <c r="R1362" s="169"/>
      <c r="S1362" s="169"/>
      <c r="T1362" s="170"/>
      <c r="U1362" s="164"/>
      <c r="V1362" s="164">
        <f>SUM(V1363:V1372)</f>
        <v>149.88000000000002</v>
      </c>
      <c r="W1362" s="164"/>
      <c r="AG1362" t="s">
        <v>235</v>
      </c>
    </row>
    <row r="1363" spans="1:60" ht="22.5" outlineLevel="1" x14ac:dyDescent="0.2">
      <c r="A1363" s="171">
        <v>167</v>
      </c>
      <c r="B1363" s="172" t="s">
        <v>633</v>
      </c>
      <c r="C1363" s="188" t="s">
        <v>634</v>
      </c>
      <c r="D1363" s="173" t="s">
        <v>327</v>
      </c>
      <c r="E1363" s="174">
        <v>536.625</v>
      </c>
      <c r="F1363" s="175"/>
      <c r="G1363" s="176">
        <f>ROUND(E1363*F1363,2)</f>
        <v>0</v>
      </c>
      <c r="H1363" s="175"/>
      <c r="I1363" s="176">
        <f>ROUND(E1363*H1363,2)</f>
        <v>0</v>
      </c>
      <c r="J1363" s="175"/>
      <c r="K1363" s="176">
        <f>ROUND(E1363*J1363,2)</f>
        <v>0</v>
      </c>
      <c r="L1363" s="176">
        <v>21</v>
      </c>
      <c r="M1363" s="176">
        <f>G1363*(1+L1363/100)</f>
        <v>0</v>
      </c>
      <c r="N1363" s="176">
        <v>2.0000000000000001E-4</v>
      </c>
      <c r="O1363" s="176">
        <f>ROUND(E1363*N1363,2)</f>
        <v>0.11</v>
      </c>
      <c r="P1363" s="176">
        <v>0</v>
      </c>
      <c r="Q1363" s="176">
        <f>ROUND(E1363*P1363,2)</f>
        <v>0</v>
      </c>
      <c r="R1363" s="176" t="s">
        <v>635</v>
      </c>
      <c r="S1363" s="176" t="s">
        <v>239</v>
      </c>
      <c r="T1363" s="177" t="s">
        <v>300</v>
      </c>
      <c r="U1363" s="160">
        <v>2.75E-2</v>
      </c>
      <c r="V1363" s="160">
        <f>ROUND(E1363*U1363,2)</f>
        <v>14.76</v>
      </c>
      <c r="W1363" s="160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636</v>
      </c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 x14ac:dyDescent="0.2">
      <c r="A1364" s="158"/>
      <c r="B1364" s="159"/>
      <c r="C1364" s="201" t="s">
        <v>1693</v>
      </c>
      <c r="D1364" s="193"/>
      <c r="E1364" s="194">
        <v>536.625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305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ht="22.5" outlineLevel="1" x14ac:dyDescent="0.2">
      <c r="A1365" s="171">
        <v>168</v>
      </c>
      <c r="B1365" s="172" t="s">
        <v>643</v>
      </c>
      <c r="C1365" s="188" t="s">
        <v>644</v>
      </c>
      <c r="D1365" s="173" t="s">
        <v>327</v>
      </c>
      <c r="E1365" s="174">
        <v>536.625</v>
      </c>
      <c r="F1365" s="175"/>
      <c r="G1365" s="176">
        <f>ROUND(E1365*F1365,2)</f>
        <v>0</v>
      </c>
      <c r="H1365" s="175"/>
      <c r="I1365" s="176">
        <f>ROUND(E1365*H1365,2)</f>
        <v>0</v>
      </c>
      <c r="J1365" s="175"/>
      <c r="K1365" s="176">
        <f>ROUND(E1365*J1365,2)</f>
        <v>0</v>
      </c>
      <c r="L1365" s="176">
        <v>21</v>
      </c>
      <c r="M1365" s="176">
        <f>G1365*(1+L1365/100)</f>
        <v>0</v>
      </c>
      <c r="N1365" s="176">
        <v>4.0999999999999999E-4</v>
      </c>
      <c r="O1365" s="176">
        <f>ROUND(E1365*N1365,2)</f>
        <v>0.22</v>
      </c>
      <c r="P1365" s="176">
        <v>0</v>
      </c>
      <c r="Q1365" s="176">
        <f>ROUND(E1365*P1365,2)</f>
        <v>0</v>
      </c>
      <c r="R1365" s="176" t="s">
        <v>635</v>
      </c>
      <c r="S1365" s="176" t="s">
        <v>239</v>
      </c>
      <c r="T1365" s="177" t="s">
        <v>300</v>
      </c>
      <c r="U1365" s="160">
        <v>0.20399999999999999</v>
      </c>
      <c r="V1365" s="160">
        <f>ROUND(E1365*U1365,2)</f>
        <v>109.47</v>
      </c>
      <c r="W1365" s="160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636</v>
      </c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 x14ac:dyDescent="0.2">
      <c r="A1366" s="158"/>
      <c r="B1366" s="159"/>
      <c r="C1366" s="201" t="s">
        <v>1693</v>
      </c>
      <c r="D1366" s="193"/>
      <c r="E1366" s="194">
        <v>536.625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305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ht="22.5" outlineLevel="1" x14ac:dyDescent="0.2">
      <c r="A1367" s="171">
        <v>169</v>
      </c>
      <c r="B1367" s="172" t="s">
        <v>645</v>
      </c>
      <c r="C1367" s="188" t="s">
        <v>646</v>
      </c>
      <c r="D1367" s="173" t="s">
        <v>342</v>
      </c>
      <c r="E1367" s="174">
        <v>101.55</v>
      </c>
      <c r="F1367" s="175"/>
      <c r="G1367" s="176">
        <f>ROUND(E1367*F1367,2)</f>
        <v>0</v>
      </c>
      <c r="H1367" s="175"/>
      <c r="I1367" s="176">
        <f>ROUND(E1367*H1367,2)</f>
        <v>0</v>
      </c>
      <c r="J1367" s="175"/>
      <c r="K1367" s="176">
        <f>ROUND(E1367*J1367,2)</f>
        <v>0</v>
      </c>
      <c r="L1367" s="176">
        <v>21</v>
      </c>
      <c r="M1367" s="176">
        <f>G1367*(1+L1367/100)</f>
        <v>0</v>
      </c>
      <c r="N1367" s="176">
        <v>4.0999999999999999E-4</v>
      </c>
      <c r="O1367" s="176">
        <f>ROUND(E1367*N1367,2)</f>
        <v>0.04</v>
      </c>
      <c r="P1367" s="176">
        <v>0</v>
      </c>
      <c r="Q1367" s="176">
        <f>ROUND(E1367*P1367,2)</f>
        <v>0</v>
      </c>
      <c r="R1367" s="176" t="s">
        <v>635</v>
      </c>
      <c r="S1367" s="176" t="s">
        <v>239</v>
      </c>
      <c r="T1367" s="177" t="s">
        <v>300</v>
      </c>
      <c r="U1367" s="160">
        <v>0.20499999999999999</v>
      </c>
      <c r="V1367" s="160">
        <f>ROUND(E1367*U1367,2)</f>
        <v>20.82</v>
      </c>
      <c r="W1367" s="160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636</v>
      </c>
      <c r="AH1367" s="151"/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 x14ac:dyDescent="0.2">
      <c r="A1368" s="158"/>
      <c r="B1368" s="159"/>
      <c r="C1368" s="201" t="s">
        <v>1694</v>
      </c>
      <c r="D1368" s="193"/>
      <c r="E1368" s="194">
        <v>101.55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305</v>
      </c>
      <c r="AH1368" s="151">
        <v>0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ht="22.5" outlineLevel="1" x14ac:dyDescent="0.2">
      <c r="A1369" s="171">
        <v>170</v>
      </c>
      <c r="B1369" s="172" t="s">
        <v>1695</v>
      </c>
      <c r="C1369" s="188" t="s">
        <v>1696</v>
      </c>
      <c r="D1369" s="173" t="s">
        <v>327</v>
      </c>
      <c r="E1369" s="174">
        <v>617.11869999999999</v>
      </c>
      <c r="F1369" s="175"/>
      <c r="G1369" s="176">
        <f>ROUND(E1369*F1369,2)</f>
        <v>0</v>
      </c>
      <c r="H1369" s="175"/>
      <c r="I1369" s="176">
        <f>ROUND(E1369*H1369,2)</f>
        <v>0</v>
      </c>
      <c r="J1369" s="175"/>
      <c r="K1369" s="176">
        <f>ROUND(E1369*J1369,2)</f>
        <v>0</v>
      </c>
      <c r="L1369" s="176">
        <v>21</v>
      </c>
      <c r="M1369" s="176">
        <f>G1369*(1+L1369/100)</f>
        <v>0</v>
      </c>
      <c r="N1369" s="176">
        <v>4.4000000000000003E-3</v>
      </c>
      <c r="O1369" s="176">
        <f>ROUND(E1369*N1369,2)</f>
        <v>2.72</v>
      </c>
      <c r="P1369" s="176">
        <v>0</v>
      </c>
      <c r="Q1369" s="176">
        <f>ROUND(E1369*P1369,2)</f>
        <v>0</v>
      </c>
      <c r="R1369" s="176" t="s">
        <v>459</v>
      </c>
      <c r="S1369" s="176" t="s">
        <v>239</v>
      </c>
      <c r="T1369" s="177" t="s">
        <v>300</v>
      </c>
      <c r="U1369" s="160">
        <v>0</v>
      </c>
      <c r="V1369" s="160">
        <f>ROUND(E1369*U1369,2)</f>
        <v>0</v>
      </c>
      <c r="W1369" s="160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654</v>
      </c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 x14ac:dyDescent="0.2">
      <c r="A1370" s="158"/>
      <c r="B1370" s="159"/>
      <c r="C1370" s="201" t="s">
        <v>1697</v>
      </c>
      <c r="D1370" s="193"/>
      <c r="E1370" s="194">
        <v>617.11874999999998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305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 x14ac:dyDescent="0.2">
      <c r="A1371" s="171">
        <v>171</v>
      </c>
      <c r="B1371" s="172" t="s">
        <v>658</v>
      </c>
      <c r="C1371" s="188" t="s">
        <v>659</v>
      </c>
      <c r="D1371" s="173" t="s">
        <v>314</v>
      </c>
      <c r="E1371" s="174">
        <v>3.0842999999999998</v>
      </c>
      <c r="F1371" s="175"/>
      <c r="G1371" s="176">
        <f>ROUND(E1371*F1371,2)</f>
        <v>0</v>
      </c>
      <c r="H1371" s="175"/>
      <c r="I1371" s="176">
        <f>ROUND(E1371*H1371,2)</f>
        <v>0</v>
      </c>
      <c r="J1371" s="175"/>
      <c r="K1371" s="176">
        <f>ROUND(E1371*J1371,2)</f>
        <v>0</v>
      </c>
      <c r="L1371" s="176">
        <v>21</v>
      </c>
      <c r="M1371" s="176">
        <f>G1371*(1+L1371/100)</f>
        <v>0</v>
      </c>
      <c r="N1371" s="176">
        <v>0</v>
      </c>
      <c r="O1371" s="176">
        <f>ROUND(E1371*N1371,2)</f>
        <v>0</v>
      </c>
      <c r="P1371" s="176">
        <v>0</v>
      </c>
      <c r="Q1371" s="176">
        <f>ROUND(E1371*P1371,2)</f>
        <v>0</v>
      </c>
      <c r="R1371" s="176" t="s">
        <v>635</v>
      </c>
      <c r="S1371" s="176" t="s">
        <v>239</v>
      </c>
      <c r="T1371" s="177" t="s">
        <v>300</v>
      </c>
      <c r="U1371" s="160">
        <v>1.5669999999999999</v>
      </c>
      <c r="V1371" s="160">
        <f>ROUND(E1371*U1371,2)</f>
        <v>4.83</v>
      </c>
      <c r="W1371" s="160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631</v>
      </c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 x14ac:dyDescent="0.2">
      <c r="A1372" s="158"/>
      <c r="B1372" s="159"/>
      <c r="C1372" s="265" t="s">
        <v>660</v>
      </c>
      <c r="D1372" s="266"/>
      <c r="E1372" s="266"/>
      <c r="F1372" s="266"/>
      <c r="G1372" s="266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303</v>
      </c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x14ac:dyDescent="0.2">
      <c r="A1373" s="165" t="s">
        <v>234</v>
      </c>
      <c r="B1373" s="166" t="s">
        <v>147</v>
      </c>
      <c r="C1373" s="187" t="s">
        <v>148</v>
      </c>
      <c r="D1373" s="167"/>
      <c r="E1373" s="168"/>
      <c r="F1373" s="169"/>
      <c r="G1373" s="169">
        <f>SUMIF(AG1374:AG1482,"&lt;&gt;NOR",G1374:G1482)</f>
        <v>0</v>
      </c>
      <c r="H1373" s="169"/>
      <c r="I1373" s="169">
        <f>SUM(I1374:I1482)</f>
        <v>0</v>
      </c>
      <c r="J1373" s="169"/>
      <c r="K1373" s="169">
        <f>SUM(K1374:K1482)</f>
        <v>0</v>
      </c>
      <c r="L1373" s="169"/>
      <c r="M1373" s="169">
        <f>SUM(M1374:M1482)</f>
        <v>0</v>
      </c>
      <c r="N1373" s="169"/>
      <c r="O1373" s="169">
        <f>SUM(O1374:O1482)</f>
        <v>7.06</v>
      </c>
      <c r="P1373" s="169"/>
      <c r="Q1373" s="169">
        <f>SUM(Q1374:Q1482)</f>
        <v>0</v>
      </c>
      <c r="R1373" s="169"/>
      <c r="S1373" s="169"/>
      <c r="T1373" s="170"/>
      <c r="U1373" s="164"/>
      <c r="V1373" s="164">
        <f>SUM(V1374:V1482)</f>
        <v>341.28000000000003</v>
      </c>
      <c r="W1373" s="164"/>
      <c r="AG1373" t="s">
        <v>235</v>
      </c>
    </row>
    <row r="1374" spans="1:60" ht="22.5" outlineLevel="1" x14ac:dyDescent="0.2">
      <c r="A1374" s="171">
        <v>172</v>
      </c>
      <c r="B1374" s="172" t="s">
        <v>1698</v>
      </c>
      <c r="C1374" s="188" t="s">
        <v>1699</v>
      </c>
      <c r="D1374" s="173" t="s">
        <v>327</v>
      </c>
      <c r="E1374" s="174">
        <v>515.4</v>
      </c>
      <c r="F1374" s="175"/>
      <c r="G1374" s="176">
        <f>ROUND(E1374*F1374,2)</f>
        <v>0</v>
      </c>
      <c r="H1374" s="175"/>
      <c r="I1374" s="176">
        <f>ROUND(E1374*H1374,2)</f>
        <v>0</v>
      </c>
      <c r="J1374" s="175"/>
      <c r="K1374" s="176">
        <f>ROUND(E1374*J1374,2)</f>
        <v>0</v>
      </c>
      <c r="L1374" s="176">
        <v>21</v>
      </c>
      <c r="M1374" s="176">
        <f>G1374*(1+L1374/100)</f>
        <v>0</v>
      </c>
      <c r="N1374" s="176">
        <v>0</v>
      </c>
      <c r="O1374" s="176">
        <f>ROUND(E1374*N1374,2)</f>
        <v>0</v>
      </c>
      <c r="P1374" s="176">
        <v>0</v>
      </c>
      <c r="Q1374" s="176">
        <f>ROUND(E1374*P1374,2)</f>
        <v>0</v>
      </c>
      <c r="R1374" s="176" t="s">
        <v>635</v>
      </c>
      <c r="S1374" s="176" t="s">
        <v>239</v>
      </c>
      <c r="T1374" s="177" t="s">
        <v>300</v>
      </c>
      <c r="U1374" s="160">
        <v>0.112</v>
      </c>
      <c r="V1374" s="160">
        <f>ROUND(E1374*U1374,2)</f>
        <v>57.72</v>
      </c>
      <c r="W1374" s="160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636</v>
      </c>
      <c r="AH1374" s="151"/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 x14ac:dyDescent="0.2">
      <c r="A1375" s="158"/>
      <c r="B1375" s="159"/>
      <c r="C1375" s="201" t="s">
        <v>1482</v>
      </c>
      <c r="D1375" s="193"/>
      <c r="E1375" s="194">
        <v>75.7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305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 x14ac:dyDescent="0.2">
      <c r="A1376" s="158"/>
      <c r="B1376" s="159"/>
      <c r="C1376" s="201" t="s">
        <v>1056</v>
      </c>
      <c r="D1376" s="193"/>
      <c r="E1376" s="194">
        <v>6.5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305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 x14ac:dyDescent="0.2">
      <c r="A1377" s="158"/>
      <c r="B1377" s="159"/>
      <c r="C1377" s="201" t="s">
        <v>1057</v>
      </c>
      <c r="D1377" s="193"/>
      <c r="E1377" s="194">
        <v>8.6</v>
      </c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305</v>
      </c>
      <c r="AH1377" s="151">
        <v>0</v>
      </c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 x14ac:dyDescent="0.2">
      <c r="A1378" s="158"/>
      <c r="B1378" s="159"/>
      <c r="C1378" s="201" t="s">
        <v>1069</v>
      </c>
      <c r="D1378" s="193"/>
      <c r="E1378" s="194">
        <v>4.9000000000000004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305</v>
      </c>
      <c r="AH1378" s="151">
        <v>0</v>
      </c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 x14ac:dyDescent="0.2">
      <c r="A1379" s="158"/>
      <c r="B1379" s="159"/>
      <c r="C1379" s="201" t="s">
        <v>1058</v>
      </c>
      <c r="D1379" s="193"/>
      <c r="E1379" s="194">
        <v>5.0999999999999996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305</v>
      </c>
      <c r="AH1379" s="151">
        <v>0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 x14ac:dyDescent="0.2">
      <c r="A1380" s="158"/>
      <c r="B1380" s="159"/>
      <c r="C1380" s="201" t="s">
        <v>1059</v>
      </c>
      <c r="D1380" s="193"/>
      <c r="E1380" s="194">
        <v>8.6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305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 x14ac:dyDescent="0.2">
      <c r="A1381" s="158"/>
      <c r="B1381" s="159"/>
      <c r="C1381" s="201" t="s">
        <v>1070</v>
      </c>
      <c r="D1381" s="193"/>
      <c r="E1381" s="194">
        <v>3.8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305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 x14ac:dyDescent="0.2">
      <c r="A1382" s="158"/>
      <c r="B1382" s="159"/>
      <c r="C1382" s="201" t="s">
        <v>1071</v>
      </c>
      <c r="D1382" s="193"/>
      <c r="E1382" s="194">
        <v>1.1000000000000001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305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 x14ac:dyDescent="0.2">
      <c r="A1383" s="158"/>
      <c r="B1383" s="159"/>
      <c r="C1383" s="201" t="s">
        <v>1072</v>
      </c>
      <c r="D1383" s="193"/>
      <c r="E1383" s="194">
        <v>5.6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305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 x14ac:dyDescent="0.2">
      <c r="A1384" s="158"/>
      <c r="B1384" s="159"/>
      <c r="C1384" s="201" t="s">
        <v>1483</v>
      </c>
      <c r="D1384" s="193"/>
      <c r="E1384" s="194">
        <v>6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305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 x14ac:dyDescent="0.2">
      <c r="A1385" s="158"/>
      <c r="B1385" s="159"/>
      <c r="C1385" s="201" t="s">
        <v>1074</v>
      </c>
      <c r="D1385" s="193"/>
      <c r="E1385" s="194">
        <v>2.7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305</v>
      </c>
      <c r="AH1385" s="151">
        <v>0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 x14ac:dyDescent="0.2">
      <c r="A1386" s="158"/>
      <c r="B1386" s="159"/>
      <c r="C1386" s="201" t="s">
        <v>1075</v>
      </c>
      <c r="D1386" s="193"/>
      <c r="E1386" s="194">
        <v>5.5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305</v>
      </c>
      <c r="AH1386" s="151">
        <v>0</v>
      </c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1" x14ac:dyDescent="0.2">
      <c r="A1387" s="158"/>
      <c r="B1387" s="159"/>
      <c r="C1387" s="201" t="s">
        <v>1076</v>
      </c>
      <c r="D1387" s="193"/>
      <c r="E1387" s="194">
        <v>7.5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305</v>
      </c>
      <c r="AH1387" s="151">
        <v>0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 x14ac:dyDescent="0.2">
      <c r="A1388" s="158"/>
      <c r="B1388" s="159"/>
      <c r="C1388" s="201" t="s">
        <v>1077</v>
      </c>
      <c r="D1388" s="193"/>
      <c r="E1388" s="194">
        <v>5.5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305</v>
      </c>
      <c r="AH1388" s="151">
        <v>0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 x14ac:dyDescent="0.2">
      <c r="A1389" s="158"/>
      <c r="B1389" s="159"/>
      <c r="C1389" s="201" t="s">
        <v>1060</v>
      </c>
      <c r="D1389" s="193"/>
      <c r="E1389" s="194">
        <v>12.6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305</v>
      </c>
      <c r="AH1389" s="151">
        <v>0</v>
      </c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 x14ac:dyDescent="0.2">
      <c r="A1390" s="158"/>
      <c r="B1390" s="159"/>
      <c r="C1390" s="201" t="s">
        <v>1061</v>
      </c>
      <c r="D1390" s="193"/>
      <c r="E1390" s="194">
        <v>25.2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305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 x14ac:dyDescent="0.2">
      <c r="A1391" s="158"/>
      <c r="B1391" s="159"/>
      <c r="C1391" s="201" t="s">
        <v>1484</v>
      </c>
      <c r="D1391" s="193"/>
      <c r="E1391" s="194">
        <v>126.3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305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 x14ac:dyDescent="0.2">
      <c r="A1392" s="158"/>
      <c r="B1392" s="159"/>
      <c r="C1392" s="201" t="s">
        <v>1062</v>
      </c>
      <c r="D1392" s="193"/>
      <c r="E1392" s="194">
        <v>104.8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305</v>
      </c>
      <c r="AH1392" s="151">
        <v>0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 x14ac:dyDescent="0.2">
      <c r="A1393" s="158"/>
      <c r="B1393" s="159"/>
      <c r="C1393" s="201" t="s">
        <v>1063</v>
      </c>
      <c r="D1393" s="193"/>
      <c r="E1393" s="194">
        <v>7.5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305</v>
      </c>
      <c r="AH1393" s="151">
        <v>0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 x14ac:dyDescent="0.2">
      <c r="A1394" s="158"/>
      <c r="B1394" s="159"/>
      <c r="C1394" s="201" t="s">
        <v>1064</v>
      </c>
      <c r="D1394" s="193"/>
      <c r="E1394" s="194">
        <v>44.4</v>
      </c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305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 x14ac:dyDescent="0.2">
      <c r="A1395" s="158"/>
      <c r="B1395" s="159"/>
      <c r="C1395" s="201" t="s">
        <v>1065</v>
      </c>
      <c r="D1395" s="193"/>
      <c r="E1395" s="194">
        <v>40.4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305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1" x14ac:dyDescent="0.2">
      <c r="A1396" s="158"/>
      <c r="B1396" s="159"/>
      <c r="C1396" s="201" t="s">
        <v>1066</v>
      </c>
      <c r="D1396" s="193"/>
      <c r="E1396" s="194">
        <v>3.8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305</v>
      </c>
      <c r="AH1396" s="151">
        <v>0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1" x14ac:dyDescent="0.2">
      <c r="A1397" s="158"/>
      <c r="B1397" s="159"/>
      <c r="C1397" s="201" t="s">
        <v>1079</v>
      </c>
      <c r="D1397" s="193"/>
      <c r="E1397" s="194">
        <v>3.3</v>
      </c>
      <c r="F1397" s="160"/>
      <c r="G1397" s="160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305</v>
      </c>
      <c r="AH1397" s="151">
        <v>0</v>
      </c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ht="22.5" outlineLevel="1" x14ac:dyDescent="0.2">
      <c r="A1398" s="171">
        <v>173</v>
      </c>
      <c r="B1398" s="172" t="s">
        <v>1700</v>
      </c>
      <c r="C1398" s="188" t="s">
        <v>1701</v>
      </c>
      <c r="D1398" s="173" t="s">
        <v>327</v>
      </c>
      <c r="E1398" s="174">
        <v>531.05200000000002</v>
      </c>
      <c r="F1398" s="175"/>
      <c r="G1398" s="176">
        <f>ROUND(E1398*F1398,2)</f>
        <v>0</v>
      </c>
      <c r="H1398" s="175"/>
      <c r="I1398" s="176">
        <f>ROUND(E1398*H1398,2)</f>
        <v>0</v>
      </c>
      <c r="J1398" s="175"/>
      <c r="K1398" s="176">
        <f>ROUND(E1398*J1398,2)</f>
        <v>0</v>
      </c>
      <c r="L1398" s="176">
        <v>21</v>
      </c>
      <c r="M1398" s="176">
        <f>G1398*(1+L1398/100)</f>
        <v>0</v>
      </c>
      <c r="N1398" s="176">
        <v>2.0000000000000001E-4</v>
      </c>
      <c r="O1398" s="176">
        <f>ROUND(E1398*N1398,2)</f>
        <v>0.11</v>
      </c>
      <c r="P1398" s="176">
        <v>0</v>
      </c>
      <c r="Q1398" s="176">
        <f>ROUND(E1398*P1398,2)</f>
        <v>0</v>
      </c>
      <c r="R1398" s="176" t="s">
        <v>454</v>
      </c>
      <c r="S1398" s="176" t="s">
        <v>239</v>
      </c>
      <c r="T1398" s="177" t="s">
        <v>300</v>
      </c>
      <c r="U1398" s="160">
        <v>0.16</v>
      </c>
      <c r="V1398" s="160">
        <f>ROUND(E1398*U1398,2)</f>
        <v>84.97</v>
      </c>
      <c r="W1398" s="160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636</v>
      </c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 x14ac:dyDescent="0.2">
      <c r="A1399" s="158"/>
      <c r="B1399" s="159"/>
      <c r="C1399" s="201" t="s">
        <v>1055</v>
      </c>
      <c r="D1399" s="193"/>
      <c r="E1399" s="194">
        <v>89.912000000000006</v>
      </c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305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1" x14ac:dyDescent="0.2">
      <c r="A1400" s="158"/>
      <c r="B1400" s="159"/>
      <c r="C1400" s="201" t="s">
        <v>1056</v>
      </c>
      <c r="D1400" s="193"/>
      <c r="E1400" s="194">
        <v>6.5</v>
      </c>
      <c r="F1400" s="160"/>
      <c r="G1400" s="160"/>
      <c r="H1400" s="160"/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/>
      <c r="S1400" s="160"/>
      <c r="T1400" s="160"/>
      <c r="U1400" s="160"/>
      <c r="V1400" s="160"/>
      <c r="W1400" s="160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305</v>
      </c>
      <c r="AH1400" s="151">
        <v>0</v>
      </c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 x14ac:dyDescent="0.2">
      <c r="A1401" s="158"/>
      <c r="B1401" s="159"/>
      <c r="C1401" s="201" t="s">
        <v>1057</v>
      </c>
      <c r="D1401" s="193"/>
      <c r="E1401" s="194">
        <v>8.6</v>
      </c>
      <c r="F1401" s="160"/>
      <c r="G1401" s="160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305</v>
      </c>
      <c r="AH1401" s="151">
        <v>0</v>
      </c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 x14ac:dyDescent="0.2">
      <c r="A1402" s="158"/>
      <c r="B1402" s="159"/>
      <c r="C1402" s="201" t="s">
        <v>1058</v>
      </c>
      <c r="D1402" s="193"/>
      <c r="E1402" s="194">
        <v>5.0999999999999996</v>
      </c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305</v>
      </c>
      <c r="AH1402" s="151">
        <v>0</v>
      </c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outlineLevel="1" x14ac:dyDescent="0.2">
      <c r="A1403" s="158"/>
      <c r="B1403" s="159"/>
      <c r="C1403" s="201" t="s">
        <v>1059</v>
      </c>
      <c r="D1403" s="193"/>
      <c r="E1403" s="194">
        <v>8.6</v>
      </c>
      <c r="F1403" s="160"/>
      <c r="G1403" s="160"/>
      <c r="H1403" s="160"/>
      <c r="I1403" s="160"/>
      <c r="J1403" s="160"/>
      <c r="K1403" s="160"/>
      <c r="L1403" s="160"/>
      <c r="M1403" s="160"/>
      <c r="N1403" s="160"/>
      <c r="O1403" s="160"/>
      <c r="P1403" s="160"/>
      <c r="Q1403" s="160"/>
      <c r="R1403" s="160"/>
      <c r="S1403" s="160"/>
      <c r="T1403" s="160"/>
      <c r="U1403" s="160"/>
      <c r="V1403" s="160"/>
      <c r="W1403" s="160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305</v>
      </c>
      <c r="AH1403" s="151">
        <v>0</v>
      </c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 x14ac:dyDescent="0.2">
      <c r="A1404" s="158"/>
      <c r="B1404" s="159"/>
      <c r="C1404" s="201" t="s">
        <v>1060</v>
      </c>
      <c r="D1404" s="193"/>
      <c r="E1404" s="194">
        <v>12.6</v>
      </c>
      <c r="F1404" s="160"/>
      <c r="G1404" s="160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305</v>
      </c>
      <c r="AH1404" s="151">
        <v>0</v>
      </c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1" x14ac:dyDescent="0.2">
      <c r="A1405" s="158"/>
      <c r="B1405" s="159"/>
      <c r="C1405" s="201" t="s">
        <v>1061</v>
      </c>
      <c r="D1405" s="193"/>
      <c r="E1405" s="194">
        <v>25.2</v>
      </c>
      <c r="F1405" s="160"/>
      <c r="G1405" s="160"/>
      <c r="H1405" s="160"/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/>
      <c r="S1405" s="160"/>
      <c r="T1405" s="160"/>
      <c r="U1405" s="160"/>
      <c r="V1405" s="160"/>
      <c r="W1405" s="160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305</v>
      </c>
      <c r="AH1405" s="151">
        <v>0</v>
      </c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1" x14ac:dyDescent="0.2">
      <c r="A1406" s="158"/>
      <c r="B1406" s="159"/>
      <c r="C1406" s="201" t="s">
        <v>1062</v>
      </c>
      <c r="D1406" s="193"/>
      <c r="E1406" s="194">
        <v>104.8</v>
      </c>
      <c r="F1406" s="160"/>
      <c r="G1406" s="160"/>
      <c r="H1406" s="160"/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/>
      <c r="S1406" s="160"/>
      <c r="T1406" s="160"/>
      <c r="U1406" s="160"/>
      <c r="V1406" s="160"/>
      <c r="W1406" s="160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305</v>
      </c>
      <c r="AH1406" s="151">
        <v>0</v>
      </c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1" x14ac:dyDescent="0.2">
      <c r="A1407" s="158"/>
      <c r="B1407" s="159"/>
      <c r="C1407" s="201" t="s">
        <v>1063</v>
      </c>
      <c r="D1407" s="193"/>
      <c r="E1407" s="194">
        <v>7.5</v>
      </c>
      <c r="F1407" s="160"/>
      <c r="G1407" s="160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305</v>
      </c>
      <c r="AH1407" s="151">
        <v>0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 x14ac:dyDescent="0.2">
      <c r="A1408" s="158"/>
      <c r="B1408" s="159"/>
      <c r="C1408" s="201" t="s">
        <v>1064</v>
      </c>
      <c r="D1408" s="193"/>
      <c r="E1408" s="194">
        <v>44.4</v>
      </c>
      <c r="F1408" s="160"/>
      <c r="G1408" s="160"/>
      <c r="H1408" s="160"/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/>
      <c r="S1408" s="160"/>
      <c r="T1408" s="160"/>
      <c r="U1408" s="160"/>
      <c r="V1408" s="160"/>
      <c r="W1408" s="160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305</v>
      </c>
      <c r="AH1408" s="151">
        <v>0</v>
      </c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 x14ac:dyDescent="0.2">
      <c r="A1409" s="158"/>
      <c r="B1409" s="159"/>
      <c r="C1409" s="201" t="s">
        <v>1065</v>
      </c>
      <c r="D1409" s="193"/>
      <c r="E1409" s="194">
        <v>40.4</v>
      </c>
      <c r="F1409" s="160"/>
      <c r="G1409" s="160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305</v>
      </c>
      <c r="AH1409" s="151">
        <v>0</v>
      </c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outlineLevel="1" x14ac:dyDescent="0.2">
      <c r="A1410" s="158"/>
      <c r="B1410" s="159"/>
      <c r="C1410" s="201" t="s">
        <v>1066</v>
      </c>
      <c r="D1410" s="193"/>
      <c r="E1410" s="194">
        <v>3.8</v>
      </c>
      <c r="F1410" s="160"/>
      <c r="G1410" s="160"/>
      <c r="H1410" s="160"/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/>
      <c r="S1410" s="160"/>
      <c r="T1410" s="160"/>
      <c r="U1410" s="160"/>
      <c r="V1410" s="160"/>
      <c r="W1410" s="160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305</v>
      </c>
      <c r="AH1410" s="151">
        <v>0</v>
      </c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 x14ac:dyDescent="0.2">
      <c r="A1411" s="158"/>
      <c r="B1411" s="159"/>
      <c r="C1411" s="201" t="s">
        <v>1069</v>
      </c>
      <c r="D1411" s="193"/>
      <c r="E1411" s="194">
        <v>4.9000000000000004</v>
      </c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305</v>
      </c>
      <c r="AH1411" s="151">
        <v>0</v>
      </c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 x14ac:dyDescent="0.2">
      <c r="A1412" s="158"/>
      <c r="B1412" s="159"/>
      <c r="C1412" s="201" t="s">
        <v>1070</v>
      </c>
      <c r="D1412" s="193"/>
      <c r="E1412" s="194">
        <v>3.8</v>
      </c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305</v>
      </c>
      <c r="AH1412" s="151">
        <v>0</v>
      </c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 x14ac:dyDescent="0.2">
      <c r="A1413" s="158"/>
      <c r="B1413" s="159"/>
      <c r="C1413" s="201" t="s">
        <v>1071</v>
      </c>
      <c r="D1413" s="193"/>
      <c r="E1413" s="194">
        <v>1.1000000000000001</v>
      </c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305</v>
      </c>
      <c r="AH1413" s="151">
        <v>0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1" x14ac:dyDescent="0.2">
      <c r="A1414" s="158"/>
      <c r="B1414" s="159"/>
      <c r="C1414" s="201" t="s">
        <v>1072</v>
      </c>
      <c r="D1414" s="193"/>
      <c r="E1414" s="194">
        <v>5.6</v>
      </c>
      <c r="F1414" s="160"/>
      <c r="G1414" s="160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305</v>
      </c>
      <c r="AH1414" s="151">
        <v>0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 x14ac:dyDescent="0.2">
      <c r="A1415" s="158"/>
      <c r="B1415" s="159"/>
      <c r="C1415" s="201" t="s">
        <v>1073</v>
      </c>
      <c r="D1415" s="193"/>
      <c r="E1415" s="194">
        <v>7.44</v>
      </c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305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outlineLevel="1" x14ac:dyDescent="0.2">
      <c r="A1416" s="158"/>
      <c r="B1416" s="159"/>
      <c r="C1416" s="201" t="s">
        <v>1074</v>
      </c>
      <c r="D1416" s="193"/>
      <c r="E1416" s="194">
        <v>2.7</v>
      </c>
      <c r="F1416" s="160"/>
      <c r="G1416" s="160"/>
      <c r="H1416" s="160"/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305</v>
      </c>
      <c r="AH1416" s="151">
        <v>0</v>
      </c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1" x14ac:dyDescent="0.2">
      <c r="A1417" s="158"/>
      <c r="B1417" s="159"/>
      <c r="C1417" s="201" t="s">
        <v>1075</v>
      </c>
      <c r="D1417" s="193"/>
      <c r="E1417" s="194">
        <v>5.5</v>
      </c>
      <c r="F1417" s="160"/>
      <c r="G1417" s="160"/>
      <c r="H1417" s="160"/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/>
      <c r="S1417" s="160"/>
      <c r="T1417" s="160"/>
      <c r="U1417" s="160"/>
      <c r="V1417" s="160"/>
      <c r="W1417" s="160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305</v>
      </c>
      <c r="AH1417" s="151">
        <v>0</v>
      </c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outlineLevel="1" x14ac:dyDescent="0.2">
      <c r="A1418" s="158"/>
      <c r="B1418" s="159"/>
      <c r="C1418" s="201" t="s">
        <v>1076</v>
      </c>
      <c r="D1418" s="193"/>
      <c r="E1418" s="194">
        <v>7.5</v>
      </c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305</v>
      </c>
      <c r="AH1418" s="151">
        <v>0</v>
      </c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outlineLevel="1" x14ac:dyDescent="0.2">
      <c r="A1419" s="158"/>
      <c r="B1419" s="159"/>
      <c r="C1419" s="201" t="s">
        <v>1077</v>
      </c>
      <c r="D1419" s="193"/>
      <c r="E1419" s="194">
        <v>5.5</v>
      </c>
      <c r="F1419" s="160"/>
      <c r="G1419" s="160"/>
      <c r="H1419" s="160"/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/>
      <c r="S1419" s="160"/>
      <c r="T1419" s="160"/>
      <c r="U1419" s="160"/>
      <c r="V1419" s="160"/>
      <c r="W1419" s="160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305</v>
      </c>
      <c r="AH1419" s="151">
        <v>0</v>
      </c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outlineLevel="1" x14ac:dyDescent="0.2">
      <c r="A1420" s="158"/>
      <c r="B1420" s="159"/>
      <c r="C1420" s="201" t="s">
        <v>1078</v>
      </c>
      <c r="D1420" s="193"/>
      <c r="E1420" s="194">
        <v>126.3</v>
      </c>
      <c r="F1420" s="160"/>
      <c r="G1420" s="160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305</v>
      </c>
      <c r="AH1420" s="151">
        <v>0</v>
      </c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1" x14ac:dyDescent="0.2">
      <c r="A1421" s="158"/>
      <c r="B1421" s="159"/>
      <c r="C1421" s="201" t="s">
        <v>1079</v>
      </c>
      <c r="D1421" s="193"/>
      <c r="E1421" s="194">
        <v>3.3</v>
      </c>
      <c r="F1421" s="160"/>
      <c r="G1421" s="160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/>
      <c r="S1421" s="160"/>
      <c r="T1421" s="160"/>
      <c r="U1421" s="160"/>
      <c r="V1421" s="160"/>
      <c r="W1421" s="160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305</v>
      </c>
      <c r="AH1421" s="151">
        <v>0</v>
      </c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1" x14ac:dyDescent="0.2">
      <c r="A1422" s="171">
        <v>174</v>
      </c>
      <c r="B1422" s="172" t="s">
        <v>1702</v>
      </c>
      <c r="C1422" s="188" t="s">
        <v>1703</v>
      </c>
      <c r="D1422" s="173" t="s">
        <v>327</v>
      </c>
      <c r="E1422" s="174">
        <v>515.4</v>
      </c>
      <c r="F1422" s="175"/>
      <c r="G1422" s="176">
        <f>ROUND(E1422*F1422,2)</f>
        <v>0</v>
      </c>
      <c r="H1422" s="175"/>
      <c r="I1422" s="176">
        <f>ROUND(E1422*H1422,2)</f>
        <v>0</v>
      </c>
      <c r="J1422" s="175"/>
      <c r="K1422" s="176">
        <f>ROUND(E1422*J1422,2)</f>
        <v>0</v>
      </c>
      <c r="L1422" s="176">
        <v>21</v>
      </c>
      <c r="M1422" s="176">
        <f>G1422*(1+L1422/100)</f>
        <v>0</v>
      </c>
      <c r="N1422" s="176">
        <v>9.0000000000000006E-5</v>
      </c>
      <c r="O1422" s="176">
        <f>ROUND(E1422*N1422,2)</f>
        <v>0.05</v>
      </c>
      <c r="P1422" s="176">
        <v>0</v>
      </c>
      <c r="Q1422" s="176">
        <f>ROUND(E1422*P1422,2)</f>
        <v>0</v>
      </c>
      <c r="R1422" s="176" t="s">
        <v>454</v>
      </c>
      <c r="S1422" s="176" t="s">
        <v>239</v>
      </c>
      <c r="T1422" s="177" t="s">
        <v>300</v>
      </c>
      <c r="U1422" s="160">
        <v>0.06</v>
      </c>
      <c r="V1422" s="160">
        <f>ROUND(E1422*U1422,2)</f>
        <v>30.92</v>
      </c>
      <c r="W1422" s="160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636</v>
      </c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1" x14ac:dyDescent="0.2">
      <c r="A1423" s="158"/>
      <c r="B1423" s="159"/>
      <c r="C1423" s="201" t="s">
        <v>1704</v>
      </c>
      <c r="D1423" s="193"/>
      <c r="E1423" s="194">
        <v>75.7</v>
      </c>
      <c r="F1423" s="160"/>
      <c r="G1423" s="160"/>
      <c r="H1423" s="160"/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/>
      <c r="S1423" s="160"/>
      <c r="T1423" s="160"/>
      <c r="U1423" s="160"/>
      <c r="V1423" s="160"/>
      <c r="W1423" s="160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305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 x14ac:dyDescent="0.2">
      <c r="A1424" s="158"/>
      <c r="B1424" s="159"/>
      <c r="C1424" s="201" t="s">
        <v>1056</v>
      </c>
      <c r="D1424" s="193"/>
      <c r="E1424" s="194">
        <v>6.5</v>
      </c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305</v>
      </c>
      <c r="AH1424" s="151">
        <v>0</v>
      </c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1" x14ac:dyDescent="0.2">
      <c r="A1425" s="158"/>
      <c r="B1425" s="159"/>
      <c r="C1425" s="201" t="s">
        <v>1057</v>
      </c>
      <c r="D1425" s="193"/>
      <c r="E1425" s="194">
        <v>8.6</v>
      </c>
      <c r="F1425" s="160"/>
      <c r="G1425" s="160"/>
      <c r="H1425" s="160"/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/>
      <c r="S1425" s="160"/>
      <c r="T1425" s="160"/>
      <c r="U1425" s="160"/>
      <c r="V1425" s="160"/>
      <c r="W1425" s="160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305</v>
      </c>
      <c r="AH1425" s="151">
        <v>0</v>
      </c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1" x14ac:dyDescent="0.2">
      <c r="A1426" s="158"/>
      <c r="B1426" s="159"/>
      <c r="C1426" s="201" t="s">
        <v>1069</v>
      </c>
      <c r="D1426" s="193"/>
      <c r="E1426" s="194">
        <v>4.9000000000000004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305</v>
      </c>
      <c r="AH1426" s="151">
        <v>0</v>
      </c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outlineLevel="1" x14ac:dyDescent="0.2">
      <c r="A1427" s="158"/>
      <c r="B1427" s="159"/>
      <c r="C1427" s="201" t="s">
        <v>1058</v>
      </c>
      <c r="D1427" s="193"/>
      <c r="E1427" s="194">
        <v>5.0999999999999996</v>
      </c>
      <c r="F1427" s="160"/>
      <c r="G1427" s="160"/>
      <c r="H1427" s="160"/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/>
      <c r="S1427" s="160"/>
      <c r="T1427" s="160"/>
      <c r="U1427" s="160"/>
      <c r="V1427" s="160"/>
      <c r="W1427" s="160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305</v>
      </c>
      <c r="AH1427" s="151">
        <v>0</v>
      </c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outlineLevel="1" x14ac:dyDescent="0.2">
      <c r="A1428" s="158"/>
      <c r="B1428" s="159"/>
      <c r="C1428" s="201" t="s">
        <v>1059</v>
      </c>
      <c r="D1428" s="193"/>
      <c r="E1428" s="194">
        <v>8.6</v>
      </c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305</v>
      </c>
      <c r="AH1428" s="151">
        <v>0</v>
      </c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 x14ac:dyDescent="0.2">
      <c r="A1429" s="158"/>
      <c r="B1429" s="159"/>
      <c r="C1429" s="201" t="s">
        <v>1070</v>
      </c>
      <c r="D1429" s="193"/>
      <c r="E1429" s="194">
        <v>3.8</v>
      </c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305</v>
      </c>
      <c r="AH1429" s="151">
        <v>0</v>
      </c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1" x14ac:dyDescent="0.2">
      <c r="A1430" s="158"/>
      <c r="B1430" s="159"/>
      <c r="C1430" s="201" t="s">
        <v>1071</v>
      </c>
      <c r="D1430" s="193"/>
      <c r="E1430" s="194">
        <v>1.1000000000000001</v>
      </c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305</v>
      </c>
      <c r="AH1430" s="151">
        <v>0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 x14ac:dyDescent="0.2">
      <c r="A1431" s="158"/>
      <c r="B1431" s="159"/>
      <c r="C1431" s="201" t="s">
        <v>1072</v>
      </c>
      <c r="D1431" s="193"/>
      <c r="E1431" s="194">
        <v>5.6</v>
      </c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305</v>
      </c>
      <c r="AH1431" s="151">
        <v>0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1" x14ac:dyDescent="0.2">
      <c r="A1432" s="158"/>
      <c r="B1432" s="159"/>
      <c r="C1432" s="201" t="s">
        <v>1483</v>
      </c>
      <c r="D1432" s="193"/>
      <c r="E1432" s="194">
        <v>6</v>
      </c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305</v>
      </c>
      <c r="AH1432" s="151">
        <v>0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1" x14ac:dyDescent="0.2">
      <c r="A1433" s="158"/>
      <c r="B1433" s="159"/>
      <c r="C1433" s="201" t="s">
        <v>1074</v>
      </c>
      <c r="D1433" s="193"/>
      <c r="E1433" s="194">
        <v>2.7</v>
      </c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305</v>
      </c>
      <c r="AH1433" s="151">
        <v>0</v>
      </c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 x14ac:dyDescent="0.2">
      <c r="A1434" s="158"/>
      <c r="B1434" s="159"/>
      <c r="C1434" s="201" t="s">
        <v>1075</v>
      </c>
      <c r="D1434" s="193"/>
      <c r="E1434" s="194">
        <v>5.5</v>
      </c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305</v>
      </c>
      <c r="AH1434" s="151">
        <v>0</v>
      </c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 x14ac:dyDescent="0.2">
      <c r="A1435" s="158"/>
      <c r="B1435" s="159"/>
      <c r="C1435" s="201" t="s">
        <v>1076</v>
      </c>
      <c r="D1435" s="193"/>
      <c r="E1435" s="194">
        <v>7.5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305</v>
      </c>
      <c r="AH1435" s="151">
        <v>0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outlineLevel="1" x14ac:dyDescent="0.2">
      <c r="A1436" s="158"/>
      <c r="B1436" s="159"/>
      <c r="C1436" s="201" t="s">
        <v>1077</v>
      </c>
      <c r="D1436" s="193"/>
      <c r="E1436" s="194">
        <v>5.5</v>
      </c>
      <c r="F1436" s="160"/>
      <c r="G1436" s="160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305</v>
      </c>
      <c r="AH1436" s="151">
        <v>0</v>
      </c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1" x14ac:dyDescent="0.2">
      <c r="A1437" s="158"/>
      <c r="B1437" s="159"/>
      <c r="C1437" s="201" t="s">
        <v>1060</v>
      </c>
      <c r="D1437" s="193"/>
      <c r="E1437" s="194">
        <v>12.6</v>
      </c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 t="s">
        <v>305</v>
      </c>
      <c r="AH1437" s="151">
        <v>0</v>
      </c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1" x14ac:dyDescent="0.2">
      <c r="A1438" s="158"/>
      <c r="B1438" s="159"/>
      <c r="C1438" s="201" t="s">
        <v>1061</v>
      </c>
      <c r="D1438" s="193"/>
      <c r="E1438" s="194">
        <v>25.2</v>
      </c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305</v>
      </c>
      <c r="AH1438" s="151">
        <v>0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 x14ac:dyDescent="0.2">
      <c r="A1439" s="158"/>
      <c r="B1439" s="159"/>
      <c r="C1439" s="201" t="s">
        <v>1484</v>
      </c>
      <c r="D1439" s="193"/>
      <c r="E1439" s="194">
        <v>126.3</v>
      </c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305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 x14ac:dyDescent="0.2">
      <c r="A1440" s="158"/>
      <c r="B1440" s="159"/>
      <c r="C1440" s="201" t="s">
        <v>1062</v>
      </c>
      <c r="D1440" s="193"/>
      <c r="E1440" s="194">
        <v>104.8</v>
      </c>
      <c r="F1440" s="160"/>
      <c r="G1440" s="160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305</v>
      </c>
      <c r="AH1440" s="151">
        <v>0</v>
      </c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 x14ac:dyDescent="0.2">
      <c r="A1441" s="158"/>
      <c r="B1441" s="159"/>
      <c r="C1441" s="201" t="s">
        <v>1063</v>
      </c>
      <c r="D1441" s="193"/>
      <c r="E1441" s="194">
        <v>7.5</v>
      </c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305</v>
      </c>
      <c r="AH1441" s="151">
        <v>0</v>
      </c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 x14ac:dyDescent="0.2">
      <c r="A1442" s="158"/>
      <c r="B1442" s="159"/>
      <c r="C1442" s="201" t="s">
        <v>1064</v>
      </c>
      <c r="D1442" s="193"/>
      <c r="E1442" s="194">
        <v>44.4</v>
      </c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305</v>
      </c>
      <c r="AH1442" s="151">
        <v>0</v>
      </c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outlineLevel="1" x14ac:dyDescent="0.2">
      <c r="A1443" s="158"/>
      <c r="B1443" s="159"/>
      <c r="C1443" s="201" t="s">
        <v>1065</v>
      </c>
      <c r="D1443" s="193"/>
      <c r="E1443" s="194">
        <v>40.4</v>
      </c>
      <c r="F1443" s="160"/>
      <c r="G1443" s="160"/>
      <c r="H1443" s="160"/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305</v>
      </c>
      <c r="AH1443" s="151">
        <v>0</v>
      </c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 x14ac:dyDescent="0.2">
      <c r="A1444" s="158"/>
      <c r="B1444" s="159"/>
      <c r="C1444" s="201" t="s">
        <v>1066</v>
      </c>
      <c r="D1444" s="193"/>
      <c r="E1444" s="194">
        <v>3.8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305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1" x14ac:dyDescent="0.2">
      <c r="A1445" s="158"/>
      <c r="B1445" s="159"/>
      <c r="C1445" s="201" t="s">
        <v>1079</v>
      </c>
      <c r="D1445" s="193"/>
      <c r="E1445" s="194">
        <v>3.3</v>
      </c>
      <c r="F1445" s="160"/>
      <c r="G1445" s="160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/>
      <c r="S1445" s="160"/>
      <c r="T1445" s="160"/>
      <c r="U1445" s="160"/>
      <c r="V1445" s="160"/>
      <c r="W1445" s="160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305</v>
      </c>
      <c r="AH1445" s="151">
        <v>0</v>
      </c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 x14ac:dyDescent="0.2">
      <c r="A1446" s="171">
        <v>175</v>
      </c>
      <c r="B1446" s="172" t="s">
        <v>1705</v>
      </c>
      <c r="C1446" s="188" t="s">
        <v>1706</v>
      </c>
      <c r="D1446" s="173" t="s">
        <v>298</v>
      </c>
      <c r="E1446" s="174">
        <v>135.5625</v>
      </c>
      <c r="F1446" s="175"/>
      <c r="G1446" s="176">
        <f>ROUND(E1446*F1446,2)</f>
        <v>0</v>
      </c>
      <c r="H1446" s="175"/>
      <c r="I1446" s="176">
        <f>ROUND(E1446*H1446,2)</f>
        <v>0</v>
      </c>
      <c r="J1446" s="175"/>
      <c r="K1446" s="176">
        <f>ROUND(E1446*J1446,2)</f>
        <v>0</v>
      </c>
      <c r="L1446" s="176">
        <v>21</v>
      </c>
      <c r="M1446" s="176">
        <f>G1446*(1+L1446/100)</f>
        <v>0</v>
      </c>
      <c r="N1446" s="176">
        <v>0.04</v>
      </c>
      <c r="O1446" s="176">
        <f>ROUND(E1446*N1446,2)</f>
        <v>5.42</v>
      </c>
      <c r="P1446" s="176">
        <v>0</v>
      </c>
      <c r="Q1446" s="176">
        <f>ROUND(E1446*P1446,2)</f>
        <v>0</v>
      </c>
      <c r="R1446" s="176" t="s">
        <v>454</v>
      </c>
      <c r="S1446" s="176" t="s">
        <v>239</v>
      </c>
      <c r="T1446" s="177" t="s">
        <v>300</v>
      </c>
      <c r="U1446" s="160">
        <v>0.6</v>
      </c>
      <c r="V1446" s="160">
        <f>ROUND(E1446*U1446,2)</f>
        <v>81.34</v>
      </c>
      <c r="W1446" s="160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636</v>
      </c>
      <c r="AH1446" s="151"/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1" x14ac:dyDescent="0.2">
      <c r="A1447" s="158"/>
      <c r="B1447" s="159"/>
      <c r="C1447" s="201" t="s">
        <v>1707</v>
      </c>
      <c r="D1447" s="193"/>
      <c r="E1447" s="194">
        <v>135.5625</v>
      </c>
      <c r="F1447" s="160"/>
      <c r="G1447" s="160"/>
      <c r="H1447" s="160"/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/>
      <c r="S1447" s="160"/>
      <c r="T1447" s="160"/>
      <c r="U1447" s="160"/>
      <c r="V1447" s="160"/>
      <c r="W1447" s="160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305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ht="22.5" outlineLevel="1" x14ac:dyDescent="0.2">
      <c r="A1448" s="171">
        <v>176</v>
      </c>
      <c r="B1448" s="172" t="s">
        <v>1708</v>
      </c>
      <c r="C1448" s="188" t="s">
        <v>1709</v>
      </c>
      <c r="D1448" s="173" t="s">
        <v>327</v>
      </c>
      <c r="E1448" s="174">
        <v>1057.6500000000001</v>
      </c>
      <c r="F1448" s="175"/>
      <c r="G1448" s="176">
        <f>ROUND(E1448*F1448,2)</f>
        <v>0</v>
      </c>
      <c r="H1448" s="175"/>
      <c r="I1448" s="176">
        <f>ROUND(E1448*H1448,2)</f>
        <v>0</v>
      </c>
      <c r="J1448" s="175"/>
      <c r="K1448" s="176">
        <f>ROUND(E1448*J1448,2)</f>
        <v>0</v>
      </c>
      <c r="L1448" s="176">
        <v>21</v>
      </c>
      <c r="M1448" s="176">
        <f>G1448*(1+L1448/100)</f>
        <v>0</v>
      </c>
      <c r="N1448" s="176">
        <v>1.0000000000000001E-5</v>
      </c>
      <c r="O1448" s="176">
        <f>ROUND(E1448*N1448,2)</f>
        <v>0.01</v>
      </c>
      <c r="P1448" s="176">
        <v>0</v>
      </c>
      <c r="Q1448" s="176">
        <f>ROUND(E1448*P1448,2)</f>
        <v>0</v>
      </c>
      <c r="R1448" s="176" t="s">
        <v>454</v>
      </c>
      <c r="S1448" s="176" t="s">
        <v>239</v>
      </c>
      <c r="T1448" s="177" t="s">
        <v>300</v>
      </c>
      <c r="U1448" s="160">
        <v>7.0000000000000007E-2</v>
      </c>
      <c r="V1448" s="160">
        <f>ROUND(E1448*U1448,2)</f>
        <v>74.040000000000006</v>
      </c>
      <c r="W1448" s="160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636</v>
      </c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 x14ac:dyDescent="0.2">
      <c r="A1449" s="158"/>
      <c r="B1449" s="159"/>
      <c r="C1449" s="201" t="s">
        <v>1710</v>
      </c>
      <c r="D1449" s="193"/>
      <c r="E1449" s="194">
        <v>515.4</v>
      </c>
      <c r="F1449" s="160"/>
      <c r="G1449" s="160"/>
      <c r="H1449" s="160"/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/>
      <c r="S1449" s="160"/>
      <c r="T1449" s="160"/>
      <c r="U1449" s="160"/>
      <c r="V1449" s="160"/>
      <c r="W1449" s="160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305</v>
      </c>
      <c r="AH1449" s="151">
        <v>0</v>
      </c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1" x14ac:dyDescent="0.2">
      <c r="A1450" s="158"/>
      <c r="B1450" s="159"/>
      <c r="C1450" s="201" t="s">
        <v>1711</v>
      </c>
      <c r="D1450" s="193"/>
      <c r="E1450" s="194">
        <v>542.25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305</v>
      </c>
      <c r="AH1450" s="151">
        <v>0</v>
      </c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ht="22.5" outlineLevel="1" x14ac:dyDescent="0.2">
      <c r="A1451" s="171">
        <v>177</v>
      </c>
      <c r="B1451" s="172" t="s">
        <v>1712</v>
      </c>
      <c r="C1451" s="188" t="s">
        <v>1713</v>
      </c>
      <c r="D1451" s="173" t="s">
        <v>327</v>
      </c>
      <c r="E1451" s="174">
        <v>541.16999999999996</v>
      </c>
      <c r="F1451" s="175"/>
      <c r="G1451" s="176">
        <f>ROUND(E1451*F1451,2)</f>
        <v>0</v>
      </c>
      <c r="H1451" s="175"/>
      <c r="I1451" s="176">
        <f>ROUND(E1451*H1451,2)</f>
        <v>0</v>
      </c>
      <c r="J1451" s="175"/>
      <c r="K1451" s="176">
        <f>ROUND(E1451*J1451,2)</f>
        <v>0</v>
      </c>
      <c r="L1451" s="176">
        <v>21</v>
      </c>
      <c r="M1451" s="176">
        <f>G1451*(1+L1451/100)</f>
        <v>0</v>
      </c>
      <c r="N1451" s="176">
        <v>2.5000000000000001E-3</v>
      </c>
      <c r="O1451" s="176">
        <f>ROUND(E1451*N1451,2)</f>
        <v>1.35</v>
      </c>
      <c r="P1451" s="176">
        <v>0</v>
      </c>
      <c r="Q1451" s="176">
        <f>ROUND(E1451*P1451,2)</f>
        <v>0</v>
      </c>
      <c r="R1451" s="176" t="s">
        <v>459</v>
      </c>
      <c r="S1451" s="176" t="s">
        <v>239</v>
      </c>
      <c r="T1451" s="177" t="s">
        <v>300</v>
      </c>
      <c r="U1451" s="160">
        <v>0</v>
      </c>
      <c r="V1451" s="160">
        <f>ROUND(E1451*U1451,2)</f>
        <v>0</v>
      </c>
      <c r="W1451" s="160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654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 x14ac:dyDescent="0.2">
      <c r="A1452" s="158"/>
      <c r="B1452" s="159"/>
      <c r="C1452" s="201" t="s">
        <v>1714</v>
      </c>
      <c r="D1452" s="193"/>
      <c r="E1452" s="194">
        <v>541.16999999999996</v>
      </c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305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ht="22.5" outlineLevel="1" x14ac:dyDescent="0.2">
      <c r="A1453" s="171">
        <v>178</v>
      </c>
      <c r="B1453" s="172" t="s">
        <v>1715</v>
      </c>
      <c r="C1453" s="188" t="s">
        <v>1716</v>
      </c>
      <c r="D1453" s="173" t="s">
        <v>327</v>
      </c>
      <c r="E1453" s="174">
        <v>618.48</v>
      </c>
      <c r="F1453" s="175"/>
      <c r="G1453" s="176">
        <f>ROUND(E1453*F1453,2)</f>
        <v>0</v>
      </c>
      <c r="H1453" s="175"/>
      <c r="I1453" s="176">
        <f>ROUND(E1453*H1453,2)</f>
        <v>0</v>
      </c>
      <c r="J1453" s="175"/>
      <c r="K1453" s="176">
        <f>ROUND(E1453*J1453,2)</f>
        <v>0</v>
      </c>
      <c r="L1453" s="176">
        <v>21</v>
      </c>
      <c r="M1453" s="176">
        <f>G1453*(1+L1453/100)</f>
        <v>0</v>
      </c>
      <c r="N1453" s="176">
        <v>2.0000000000000001E-4</v>
      </c>
      <c r="O1453" s="176">
        <f>ROUND(E1453*N1453,2)</f>
        <v>0.12</v>
      </c>
      <c r="P1453" s="176">
        <v>0</v>
      </c>
      <c r="Q1453" s="176">
        <f>ROUND(E1453*P1453,2)</f>
        <v>0</v>
      </c>
      <c r="R1453" s="176" t="s">
        <v>459</v>
      </c>
      <c r="S1453" s="176" t="s">
        <v>239</v>
      </c>
      <c r="T1453" s="177" t="s">
        <v>300</v>
      </c>
      <c r="U1453" s="160">
        <v>0</v>
      </c>
      <c r="V1453" s="160">
        <f>ROUND(E1453*U1453,2)</f>
        <v>0</v>
      </c>
      <c r="W1453" s="160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654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 x14ac:dyDescent="0.2">
      <c r="A1454" s="158"/>
      <c r="B1454" s="159"/>
      <c r="C1454" s="202" t="s">
        <v>319</v>
      </c>
      <c r="D1454" s="195"/>
      <c r="E1454" s="196"/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305</v>
      </c>
      <c r="AH1454" s="151"/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 x14ac:dyDescent="0.2">
      <c r="A1455" s="158"/>
      <c r="B1455" s="159"/>
      <c r="C1455" s="203" t="s">
        <v>1588</v>
      </c>
      <c r="D1455" s="195"/>
      <c r="E1455" s="196">
        <v>75.7</v>
      </c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305</v>
      </c>
      <c r="AH1455" s="151">
        <v>2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 x14ac:dyDescent="0.2">
      <c r="A1456" s="158"/>
      <c r="B1456" s="159"/>
      <c r="C1456" s="203" t="s">
        <v>1589</v>
      </c>
      <c r="D1456" s="195"/>
      <c r="E1456" s="196">
        <v>6.5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305</v>
      </c>
      <c r="AH1456" s="151">
        <v>2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 x14ac:dyDescent="0.2">
      <c r="A1457" s="158"/>
      <c r="B1457" s="159"/>
      <c r="C1457" s="203" t="s">
        <v>1590</v>
      </c>
      <c r="D1457" s="195"/>
      <c r="E1457" s="196">
        <v>8.6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305</v>
      </c>
      <c r="AH1457" s="151">
        <v>2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 x14ac:dyDescent="0.2">
      <c r="A1458" s="158"/>
      <c r="B1458" s="159"/>
      <c r="C1458" s="203" t="s">
        <v>1591</v>
      </c>
      <c r="D1458" s="195"/>
      <c r="E1458" s="196">
        <v>4.9000000000000004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305</v>
      </c>
      <c r="AH1458" s="151">
        <v>2</v>
      </c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1" x14ac:dyDescent="0.2">
      <c r="A1459" s="158"/>
      <c r="B1459" s="159"/>
      <c r="C1459" s="203" t="s">
        <v>1592</v>
      </c>
      <c r="D1459" s="195"/>
      <c r="E1459" s="196">
        <v>5.0999999999999996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305</v>
      </c>
      <c r="AH1459" s="151">
        <v>2</v>
      </c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 x14ac:dyDescent="0.2">
      <c r="A1460" s="158"/>
      <c r="B1460" s="159"/>
      <c r="C1460" s="203" t="s">
        <v>1593</v>
      </c>
      <c r="D1460" s="195"/>
      <c r="E1460" s="196">
        <v>8.6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305</v>
      </c>
      <c r="AH1460" s="151">
        <v>2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 x14ac:dyDescent="0.2">
      <c r="A1461" s="158"/>
      <c r="B1461" s="159"/>
      <c r="C1461" s="203" t="s">
        <v>1594</v>
      </c>
      <c r="D1461" s="195"/>
      <c r="E1461" s="196">
        <v>3.8</v>
      </c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305</v>
      </c>
      <c r="AH1461" s="151">
        <v>2</v>
      </c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 x14ac:dyDescent="0.2">
      <c r="A1462" s="158"/>
      <c r="B1462" s="159"/>
      <c r="C1462" s="203" t="s">
        <v>1595</v>
      </c>
      <c r="D1462" s="195"/>
      <c r="E1462" s="196">
        <v>1.1000000000000001</v>
      </c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305</v>
      </c>
      <c r="AH1462" s="151">
        <v>2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 x14ac:dyDescent="0.2">
      <c r="A1463" s="158"/>
      <c r="B1463" s="159"/>
      <c r="C1463" s="203" t="s">
        <v>1596</v>
      </c>
      <c r="D1463" s="195"/>
      <c r="E1463" s="196">
        <v>5.6</v>
      </c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305</v>
      </c>
      <c r="AH1463" s="151">
        <v>2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 x14ac:dyDescent="0.2">
      <c r="A1464" s="158"/>
      <c r="B1464" s="159"/>
      <c r="C1464" s="203" t="s">
        <v>1597</v>
      </c>
      <c r="D1464" s="195"/>
      <c r="E1464" s="196">
        <v>6</v>
      </c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305</v>
      </c>
      <c r="AH1464" s="151">
        <v>2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 x14ac:dyDescent="0.2">
      <c r="A1465" s="158"/>
      <c r="B1465" s="159"/>
      <c r="C1465" s="203" t="s">
        <v>1598</v>
      </c>
      <c r="D1465" s="195"/>
      <c r="E1465" s="196">
        <v>2.7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305</v>
      </c>
      <c r="AH1465" s="151">
        <v>2</v>
      </c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 x14ac:dyDescent="0.2">
      <c r="A1466" s="158"/>
      <c r="B1466" s="159"/>
      <c r="C1466" s="203" t="s">
        <v>1599</v>
      </c>
      <c r="D1466" s="195"/>
      <c r="E1466" s="196">
        <v>5.5</v>
      </c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305</v>
      </c>
      <c r="AH1466" s="151">
        <v>2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 x14ac:dyDescent="0.2">
      <c r="A1467" s="158"/>
      <c r="B1467" s="159"/>
      <c r="C1467" s="203" t="s">
        <v>1600</v>
      </c>
      <c r="D1467" s="195"/>
      <c r="E1467" s="196">
        <v>7.5</v>
      </c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305</v>
      </c>
      <c r="AH1467" s="151">
        <v>2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 x14ac:dyDescent="0.2">
      <c r="A1468" s="158"/>
      <c r="B1468" s="159"/>
      <c r="C1468" s="203" t="s">
        <v>1601</v>
      </c>
      <c r="D1468" s="195"/>
      <c r="E1468" s="196">
        <v>5.5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305</v>
      </c>
      <c r="AH1468" s="151">
        <v>2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 x14ac:dyDescent="0.2">
      <c r="A1469" s="158"/>
      <c r="B1469" s="159"/>
      <c r="C1469" s="203" t="s">
        <v>1602</v>
      </c>
      <c r="D1469" s="195"/>
      <c r="E1469" s="196">
        <v>12.6</v>
      </c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305</v>
      </c>
      <c r="AH1469" s="151">
        <v>2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1" x14ac:dyDescent="0.2">
      <c r="A1470" s="158"/>
      <c r="B1470" s="159"/>
      <c r="C1470" s="203" t="s">
        <v>1603</v>
      </c>
      <c r="D1470" s="195"/>
      <c r="E1470" s="196">
        <v>25.2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305</v>
      </c>
      <c r="AH1470" s="151">
        <v>2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 x14ac:dyDescent="0.2">
      <c r="A1471" s="158"/>
      <c r="B1471" s="159"/>
      <c r="C1471" s="203" t="s">
        <v>1604</v>
      </c>
      <c r="D1471" s="195"/>
      <c r="E1471" s="196">
        <v>126.3</v>
      </c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305</v>
      </c>
      <c r="AH1471" s="151">
        <v>2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 x14ac:dyDescent="0.2">
      <c r="A1472" s="158"/>
      <c r="B1472" s="159"/>
      <c r="C1472" s="203" t="s">
        <v>1605</v>
      </c>
      <c r="D1472" s="195"/>
      <c r="E1472" s="196">
        <v>104.8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305</v>
      </c>
      <c r="AH1472" s="151">
        <v>2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 x14ac:dyDescent="0.2">
      <c r="A1473" s="158"/>
      <c r="B1473" s="159"/>
      <c r="C1473" s="203" t="s">
        <v>1606</v>
      </c>
      <c r="D1473" s="195"/>
      <c r="E1473" s="196">
        <v>7.5</v>
      </c>
      <c r="F1473" s="160"/>
      <c r="G1473" s="160"/>
      <c r="H1473" s="160"/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/>
      <c r="S1473" s="160"/>
      <c r="T1473" s="160"/>
      <c r="U1473" s="160"/>
      <c r="V1473" s="160"/>
      <c r="W1473" s="160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305</v>
      </c>
      <c r="AH1473" s="151">
        <v>2</v>
      </c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1" x14ac:dyDescent="0.2">
      <c r="A1474" s="158"/>
      <c r="B1474" s="159"/>
      <c r="C1474" s="203" t="s">
        <v>1607</v>
      </c>
      <c r="D1474" s="195"/>
      <c r="E1474" s="196">
        <v>44.4</v>
      </c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305</v>
      </c>
      <c r="AH1474" s="151">
        <v>2</v>
      </c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 x14ac:dyDescent="0.2">
      <c r="A1475" s="158"/>
      <c r="B1475" s="159"/>
      <c r="C1475" s="203" t="s">
        <v>1608</v>
      </c>
      <c r="D1475" s="195"/>
      <c r="E1475" s="196">
        <v>40.4</v>
      </c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305</v>
      </c>
      <c r="AH1475" s="151">
        <v>2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 x14ac:dyDescent="0.2">
      <c r="A1476" s="158"/>
      <c r="B1476" s="159"/>
      <c r="C1476" s="203" t="s">
        <v>1609</v>
      </c>
      <c r="D1476" s="195"/>
      <c r="E1476" s="196">
        <v>3.8</v>
      </c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305</v>
      </c>
      <c r="AH1476" s="151">
        <v>2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 x14ac:dyDescent="0.2">
      <c r="A1477" s="158"/>
      <c r="B1477" s="159"/>
      <c r="C1477" s="203" t="s">
        <v>1610</v>
      </c>
      <c r="D1477" s="195"/>
      <c r="E1477" s="196">
        <v>3.3</v>
      </c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305</v>
      </c>
      <c r="AH1477" s="151">
        <v>2</v>
      </c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 x14ac:dyDescent="0.2">
      <c r="A1478" s="158"/>
      <c r="B1478" s="159"/>
      <c r="C1478" s="204" t="s">
        <v>322</v>
      </c>
      <c r="D1478" s="197"/>
      <c r="E1478" s="198">
        <v>515.4</v>
      </c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305</v>
      </c>
      <c r="AH1478" s="151">
        <v>3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1" x14ac:dyDescent="0.2">
      <c r="A1479" s="158"/>
      <c r="B1479" s="159"/>
      <c r="C1479" s="202" t="s">
        <v>323</v>
      </c>
      <c r="D1479" s="195"/>
      <c r="E1479" s="196"/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305</v>
      </c>
      <c r="AH1479" s="151"/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 x14ac:dyDescent="0.2">
      <c r="A1480" s="158"/>
      <c r="B1480" s="159"/>
      <c r="C1480" s="201" t="s">
        <v>1717</v>
      </c>
      <c r="D1480" s="193"/>
      <c r="E1480" s="194">
        <v>618.48</v>
      </c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305</v>
      </c>
      <c r="AH1480" s="151">
        <v>0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 x14ac:dyDescent="0.2">
      <c r="A1481" s="171">
        <v>179</v>
      </c>
      <c r="B1481" s="172" t="s">
        <v>1718</v>
      </c>
      <c r="C1481" s="188" t="s">
        <v>1719</v>
      </c>
      <c r="D1481" s="173" t="s">
        <v>314</v>
      </c>
      <c r="E1481" s="174">
        <v>7.06229</v>
      </c>
      <c r="F1481" s="175"/>
      <c r="G1481" s="176">
        <f>ROUND(E1481*F1481,2)</f>
        <v>0</v>
      </c>
      <c r="H1481" s="175"/>
      <c r="I1481" s="176">
        <f>ROUND(E1481*H1481,2)</f>
        <v>0</v>
      </c>
      <c r="J1481" s="175"/>
      <c r="K1481" s="176">
        <f>ROUND(E1481*J1481,2)</f>
        <v>0</v>
      </c>
      <c r="L1481" s="176">
        <v>21</v>
      </c>
      <c r="M1481" s="176">
        <f>G1481*(1+L1481/100)</f>
        <v>0</v>
      </c>
      <c r="N1481" s="176">
        <v>0</v>
      </c>
      <c r="O1481" s="176">
        <f>ROUND(E1481*N1481,2)</f>
        <v>0</v>
      </c>
      <c r="P1481" s="176">
        <v>0</v>
      </c>
      <c r="Q1481" s="176">
        <f>ROUND(E1481*P1481,2)</f>
        <v>0</v>
      </c>
      <c r="R1481" s="176" t="s">
        <v>454</v>
      </c>
      <c r="S1481" s="176" t="s">
        <v>239</v>
      </c>
      <c r="T1481" s="177" t="s">
        <v>300</v>
      </c>
      <c r="U1481" s="160">
        <v>1.74</v>
      </c>
      <c r="V1481" s="160">
        <f>ROUND(E1481*U1481,2)</f>
        <v>12.29</v>
      </c>
      <c r="W1481" s="160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631</v>
      </c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 x14ac:dyDescent="0.2">
      <c r="A1482" s="158"/>
      <c r="B1482" s="159"/>
      <c r="C1482" s="265" t="s">
        <v>713</v>
      </c>
      <c r="D1482" s="266"/>
      <c r="E1482" s="266"/>
      <c r="F1482" s="266"/>
      <c r="G1482" s="266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303</v>
      </c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 x14ac:dyDescent="0.2">
      <c r="A1483" s="165" t="s">
        <v>234</v>
      </c>
      <c r="B1483" s="166" t="s">
        <v>173</v>
      </c>
      <c r="C1483" s="187" t="s">
        <v>174</v>
      </c>
      <c r="D1483" s="167"/>
      <c r="E1483" s="168"/>
      <c r="F1483" s="169"/>
      <c r="G1483" s="169">
        <f>SUMIF(AG1484:AG1489,"&lt;&gt;NOR",G1484:G1489)</f>
        <v>0</v>
      </c>
      <c r="H1483" s="169"/>
      <c r="I1483" s="169">
        <f>SUM(I1484:I1489)</f>
        <v>0</v>
      </c>
      <c r="J1483" s="169"/>
      <c r="K1483" s="169">
        <f>SUM(K1484:K1489)</f>
        <v>0</v>
      </c>
      <c r="L1483" s="169"/>
      <c r="M1483" s="169">
        <f>SUM(M1484:M1489)</f>
        <v>0</v>
      </c>
      <c r="N1483" s="169"/>
      <c r="O1483" s="169">
        <f>SUM(O1484:O1489)</f>
        <v>2.63</v>
      </c>
      <c r="P1483" s="169"/>
      <c r="Q1483" s="169">
        <f>SUM(Q1484:Q1489)</f>
        <v>0</v>
      </c>
      <c r="R1483" s="169"/>
      <c r="S1483" s="169"/>
      <c r="T1483" s="170"/>
      <c r="U1483" s="164"/>
      <c r="V1483" s="164">
        <f>SUM(V1484:V1489)</f>
        <v>136.95000000000002</v>
      </c>
      <c r="W1483" s="164"/>
      <c r="AG1483" t="s">
        <v>235</v>
      </c>
    </row>
    <row r="1484" spans="1:60" ht="33.75" outlineLevel="1" x14ac:dyDescent="0.2">
      <c r="A1484" s="171">
        <v>180</v>
      </c>
      <c r="B1484" s="172" t="s">
        <v>1720</v>
      </c>
      <c r="C1484" s="188" t="s">
        <v>1721</v>
      </c>
      <c r="D1484" s="173" t="s">
        <v>327</v>
      </c>
      <c r="E1484" s="174">
        <v>627.19200000000001</v>
      </c>
      <c r="F1484" s="175"/>
      <c r="G1484" s="176">
        <f>ROUND(E1484*F1484,2)</f>
        <v>0</v>
      </c>
      <c r="H1484" s="175"/>
      <c r="I1484" s="176">
        <f>ROUND(E1484*H1484,2)</f>
        <v>0</v>
      </c>
      <c r="J1484" s="175"/>
      <c r="K1484" s="176">
        <f>ROUND(E1484*J1484,2)</f>
        <v>0</v>
      </c>
      <c r="L1484" s="176">
        <v>21</v>
      </c>
      <c r="M1484" s="176">
        <f>G1484*(1+L1484/100)</f>
        <v>0</v>
      </c>
      <c r="N1484" s="176">
        <v>2.7499999999999998E-3</v>
      </c>
      <c r="O1484" s="176">
        <f>ROUND(E1484*N1484,2)</f>
        <v>1.72</v>
      </c>
      <c r="P1484" s="176">
        <v>0</v>
      </c>
      <c r="Q1484" s="176">
        <f>ROUND(E1484*P1484,2)</f>
        <v>0</v>
      </c>
      <c r="R1484" s="176" t="s">
        <v>1722</v>
      </c>
      <c r="S1484" s="176" t="s">
        <v>239</v>
      </c>
      <c r="T1484" s="177" t="s">
        <v>300</v>
      </c>
      <c r="U1484" s="160">
        <v>0.156</v>
      </c>
      <c r="V1484" s="160">
        <f>ROUND(E1484*U1484,2)</f>
        <v>97.84</v>
      </c>
      <c r="W1484" s="160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636</v>
      </c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 x14ac:dyDescent="0.2">
      <c r="A1485" s="158"/>
      <c r="B1485" s="159"/>
      <c r="C1485" s="201" t="s">
        <v>1723</v>
      </c>
      <c r="D1485" s="193"/>
      <c r="E1485" s="194">
        <v>627.19200000000001</v>
      </c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305</v>
      </c>
      <c r="AH1485" s="151">
        <v>0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ht="33.75" outlineLevel="1" x14ac:dyDescent="0.2">
      <c r="A1486" s="171">
        <v>181</v>
      </c>
      <c r="B1486" s="172" t="s">
        <v>1724</v>
      </c>
      <c r="C1486" s="188" t="s">
        <v>1725</v>
      </c>
      <c r="D1486" s="173" t="s">
        <v>327</v>
      </c>
      <c r="E1486" s="174">
        <v>627.19200000000001</v>
      </c>
      <c r="F1486" s="175"/>
      <c r="G1486" s="176">
        <f>ROUND(E1486*F1486,2)</f>
        <v>0</v>
      </c>
      <c r="H1486" s="175"/>
      <c r="I1486" s="176">
        <f>ROUND(E1486*H1486,2)</f>
        <v>0</v>
      </c>
      <c r="J1486" s="175"/>
      <c r="K1486" s="176">
        <f>ROUND(E1486*J1486,2)</f>
        <v>0</v>
      </c>
      <c r="L1486" s="176">
        <v>21</v>
      </c>
      <c r="M1486" s="176">
        <f>G1486*(1+L1486/100)</f>
        <v>0</v>
      </c>
      <c r="N1486" s="176">
        <v>1.4499999999999999E-3</v>
      </c>
      <c r="O1486" s="176">
        <f>ROUND(E1486*N1486,2)</f>
        <v>0.91</v>
      </c>
      <c r="P1486" s="176">
        <v>0</v>
      </c>
      <c r="Q1486" s="176">
        <f>ROUND(E1486*P1486,2)</f>
        <v>0</v>
      </c>
      <c r="R1486" s="176" t="s">
        <v>1722</v>
      </c>
      <c r="S1486" s="176" t="s">
        <v>239</v>
      </c>
      <c r="T1486" s="177" t="s">
        <v>300</v>
      </c>
      <c r="U1486" s="160">
        <v>5.5E-2</v>
      </c>
      <c r="V1486" s="160">
        <f>ROUND(E1486*U1486,2)</f>
        <v>34.5</v>
      </c>
      <c r="W1486" s="160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636</v>
      </c>
      <c r="AH1486" s="151"/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 x14ac:dyDescent="0.2">
      <c r="A1487" s="158"/>
      <c r="B1487" s="159"/>
      <c r="C1487" s="201" t="s">
        <v>1723</v>
      </c>
      <c r="D1487" s="193"/>
      <c r="E1487" s="194">
        <v>627.19200000000001</v>
      </c>
      <c r="F1487" s="160"/>
      <c r="G1487" s="160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305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 x14ac:dyDescent="0.2">
      <c r="A1488" s="171">
        <v>182</v>
      </c>
      <c r="B1488" s="172" t="s">
        <v>1726</v>
      </c>
      <c r="C1488" s="188" t="s">
        <v>1727</v>
      </c>
      <c r="D1488" s="173" t="s">
        <v>314</v>
      </c>
      <c r="E1488" s="174">
        <v>2.6342099999999999</v>
      </c>
      <c r="F1488" s="175"/>
      <c r="G1488" s="176">
        <f>ROUND(E1488*F1488,2)</f>
        <v>0</v>
      </c>
      <c r="H1488" s="175"/>
      <c r="I1488" s="176">
        <f>ROUND(E1488*H1488,2)</f>
        <v>0</v>
      </c>
      <c r="J1488" s="175"/>
      <c r="K1488" s="176">
        <f>ROUND(E1488*J1488,2)</f>
        <v>0</v>
      </c>
      <c r="L1488" s="176">
        <v>21</v>
      </c>
      <c r="M1488" s="176">
        <f>G1488*(1+L1488/100)</f>
        <v>0</v>
      </c>
      <c r="N1488" s="176">
        <v>0</v>
      </c>
      <c r="O1488" s="176">
        <f>ROUND(E1488*N1488,2)</f>
        <v>0</v>
      </c>
      <c r="P1488" s="176">
        <v>0</v>
      </c>
      <c r="Q1488" s="176">
        <f>ROUND(E1488*P1488,2)</f>
        <v>0</v>
      </c>
      <c r="R1488" s="176" t="s">
        <v>1722</v>
      </c>
      <c r="S1488" s="176" t="s">
        <v>239</v>
      </c>
      <c r="T1488" s="177" t="s">
        <v>300</v>
      </c>
      <c r="U1488" s="160">
        <v>1.7509999999999999</v>
      </c>
      <c r="V1488" s="160">
        <f>ROUND(E1488*U1488,2)</f>
        <v>4.6100000000000003</v>
      </c>
      <c r="W1488" s="160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631</v>
      </c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 x14ac:dyDescent="0.2">
      <c r="A1489" s="158"/>
      <c r="B1489" s="159"/>
      <c r="C1489" s="265" t="s">
        <v>713</v>
      </c>
      <c r="D1489" s="266"/>
      <c r="E1489" s="266"/>
      <c r="F1489" s="266"/>
      <c r="G1489" s="266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303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x14ac:dyDescent="0.2">
      <c r="A1490" s="165" t="s">
        <v>234</v>
      </c>
      <c r="B1490" s="166" t="s">
        <v>175</v>
      </c>
      <c r="C1490" s="187" t="s">
        <v>176</v>
      </c>
      <c r="D1490" s="167"/>
      <c r="E1490" s="168"/>
      <c r="F1490" s="169"/>
      <c r="G1490" s="169">
        <f>SUMIF(AG1491:AG1554,"&lt;&gt;NOR",G1491:G1554)</f>
        <v>0</v>
      </c>
      <c r="H1490" s="169"/>
      <c r="I1490" s="169">
        <f>SUM(I1491:I1554)</f>
        <v>0</v>
      </c>
      <c r="J1490" s="169"/>
      <c r="K1490" s="169">
        <f>SUM(K1491:K1554)</f>
        <v>0</v>
      </c>
      <c r="L1490" s="169"/>
      <c r="M1490" s="169">
        <f>SUM(M1491:M1554)</f>
        <v>0</v>
      </c>
      <c r="N1490" s="169"/>
      <c r="O1490" s="169">
        <f>SUM(O1491:O1554)</f>
        <v>6.2099999999999991</v>
      </c>
      <c r="P1490" s="169"/>
      <c r="Q1490" s="169">
        <f>SUM(Q1491:Q1554)</f>
        <v>0.09</v>
      </c>
      <c r="R1490" s="169"/>
      <c r="S1490" s="169"/>
      <c r="T1490" s="170"/>
      <c r="U1490" s="164"/>
      <c r="V1490" s="164">
        <f>SUM(V1491:V1554)</f>
        <v>1028.8799999999997</v>
      </c>
      <c r="W1490" s="164"/>
      <c r="AG1490" t="s">
        <v>235</v>
      </c>
    </row>
    <row r="1491" spans="1:60" outlineLevel="1" x14ac:dyDescent="0.2">
      <c r="A1491" s="179">
        <v>183</v>
      </c>
      <c r="B1491" s="180" t="s">
        <v>672</v>
      </c>
      <c r="C1491" s="189" t="s">
        <v>673</v>
      </c>
      <c r="D1491" s="181" t="s">
        <v>252</v>
      </c>
      <c r="E1491" s="182">
        <v>4</v>
      </c>
      <c r="F1491" s="183"/>
      <c r="G1491" s="184">
        <f>ROUND(E1491*F1491,2)</f>
        <v>0</v>
      </c>
      <c r="H1491" s="183"/>
      <c r="I1491" s="184">
        <f>ROUND(E1491*H1491,2)</f>
        <v>0</v>
      </c>
      <c r="J1491" s="183"/>
      <c r="K1491" s="184">
        <f>ROUND(E1491*J1491,2)</f>
        <v>0</v>
      </c>
      <c r="L1491" s="184">
        <v>21</v>
      </c>
      <c r="M1491" s="184">
        <f>G1491*(1+L1491/100)</f>
        <v>0</v>
      </c>
      <c r="N1491" s="184">
        <v>0</v>
      </c>
      <c r="O1491" s="184">
        <f>ROUND(E1491*N1491,2)</f>
        <v>0</v>
      </c>
      <c r="P1491" s="184">
        <v>0</v>
      </c>
      <c r="Q1491" s="184">
        <f>ROUND(E1491*P1491,2)</f>
        <v>0</v>
      </c>
      <c r="R1491" s="184" t="s">
        <v>670</v>
      </c>
      <c r="S1491" s="184" t="s">
        <v>239</v>
      </c>
      <c r="T1491" s="185" t="s">
        <v>300</v>
      </c>
      <c r="U1491" s="160">
        <v>0</v>
      </c>
      <c r="V1491" s="160">
        <f>ROUND(E1491*U1491,2)</f>
        <v>0</v>
      </c>
      <c r="W1491" s="160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636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 x14ac:dyDescent="0.2">
      <c r="A1492" s="171">
        <v>184</v>
      </c>
      <c r="B1492" s="172" t="s">
        <v>677</v>
      </c>
      <c r="C1492" s="188" t="s">
        <v>678</v>
      </c>
      <c r="D1492" s="173" t="s">
        <v>342</v>
      </c>
      <c r="E1492" s="174">
        <v>35.15</v>
      </c>
      <c r="F1492" s="175"/>
      <c r="G1492" s="176">
        <f>ROUND(E1492*F1492,2)</f>
        <v>0</v>
      </c>
      <c r="H1492" s="175"/>
      <c r="I1492" s="176">
        <f>ROUND(E1492*H1492,2)</f>
        <v>0</v>
      </c>
      <c r="J1492" s="175"/>
      <c r="K1492" s="176">
        <f>ROUND(E1492*J1492,2)</f>
        <v>0</v>
      </c>
      <c r="L1492" s="176">
        <v>21</v>
      </c>
      <c r="M1492" s="176">
        <f>G1492*(1+L1492/100)</f>
        <v>0</v>
      </c>
      <c r="N1492" s="176">
        <v>0</v>
      </c>
      <c r="O1492" s="176">
        <f>ROUND(E1492*N1492,2)</f>
        <v>0</v>
      </c>
      <c r="P1492" s="176">
        <v>1.3500000000000001E-3</v>
      </c>
      <c r="Q1492" s="176">
        <f>ROUND(E1492*P1492,2)</f>
        <v>0.05</v>
      </c>
      <c r="R1492" s="176" t="s">
        <v>670</v>
      </c>
      <c r="S1492" s="176" t="s">
        <v>239</v>
      </c>
      <c r="T1492" s="177" t="s">
        <v>300</v>
      </c>
      <c r="U1492" s="160">
        <v>0.08</v>
      </c>
      <c r="V1492" s="160">
        <f>ROUND(E1492*U1492,2)</f>
        <v>2.81</v>
      </c>
      <c r="W1492" s="160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636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 x14ac:dyDescent="0.2">
      <c r="A1493" s="158"/>
      <c r="B1493" s="159"/>
      <c r="C1493" s="201" t="s">
        <v>1728</v>
      </c>
      <c r="D1493" s="193"/>
      <c r="E1493" s="194">
        <v>2.5</v>
      </c>
      <c r="F1493" s="160"/>
      <c r="G1493" s="160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305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 x14ac:dyDescent="0.2">
      <c r="A1494" s="158"/>
      <c r="B1494" s="159"/>
      <c r="C1494" s="201" t="s">
        <v>1729</v>
      </c>
      <c r="D1494" s="193"/>
      <c r="E1494" s="194">
        <v>10</v>
      </c>
      <c r="F1494" s="160"/>
      <c r="G1494" s="160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305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 x14ac:dyDescent="0.2">
      <c r="A1495" s="158"/>
      <c r="B1495" s="159"/>
      <c r="C1495" s="201" t="s">
        <v>1730</v>
      </c>
      <c r="D1495" s="193"/>
      <c r="E1495" s="194">
        <v>9.3000000000000007</v>
      </c>
      <c r="F1495" s="160"/>
      <c r="G1495" s="160"/>
      <c r="H1495" s="160"/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/>
      <c r="S1495" s="160"/>
      <c r="T1495" s="160"/>
      <c r="U1495" s="160"/>
      <c r="V1495" s="160"/>
      <c r="W1495" s="160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305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 x14ac:dyDescent="0.2">
      <c r="A1496" s="158"/>
      <c r="B1496" s="159"/>
      <c r="C1496" s="201" t="s">
        <v>1731</v>
      </c>
      <c r="D1496" s="193"/>
      <c r="E1496" s="194">
        <v>0.65</v>
      </c>
      <c r="F1496" s="160"/>
      <c r="G1496" s="160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305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 x14ac:dyDescent="0.2">
      <c r="A1497" s="158"/>
      <c r="B1497" s="159"/>
      <c r="C1497" s="201" t="s">
        <v>1732</v>
      </c>
      <c r="D1497" s="193"/>
      <c r="E1497" s="194">
        <v>1.3</v>
      </c>
      <c r="F1497" s="160"/>
      <c r="G1497" s="160"/>
      <c r="H1497" s="160"/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160"/>
      <c r="T1497" s="160"/>
      <c r="U1497" s="160"/>
      <c r="V1497" s="160"/>
      <c r="W1497" s="160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305</v>
      </c>
      <c r="AH1497" s="151">
        <v>0</v>
      </c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 x14ac:dyDescent="0.2">
      <c r="A1498" s="158"/>
      <c r="B1498" s="159"/>
      <c r="C1498" s="201" t="s">
        <v>1733</v>
      </c>
      <c r="D1498" s="193"/>
      <c r="E1498" s="194">
        <v>5.4</v>
      </c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305</v>
      </c>
      <c r="AH1498" s="151">
        <v>0</v>
      </c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 outlineLevel="1" x14ac:dyDescent="0.2">
      <c r="A1499" s="158"/>
      <c r="B1499" s="159"/>
      <c r="C1499" s="201" t="s">
        <v>1734</v>
      </c>
      <c r="D1499" s="193"/>
      <c r="E1499" s="194">
        <v>0.6</v>
      </c>
      <c r="F1499" s="160"/>
      <c r="G1499" s="160"/>
      <c r="H1499" s="160"/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/>
      <c r="S1499" s="160"/>
      <c r="T1499" s="160"/>
      <c r="U1499" s="160"/>
      <c r="V1499" s="160"/>
      <c r="W1499" s="160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 t="s">
        <v>305</v>
      </c>
      <c r="AH1499" s="151">
        <v>0</v>
      </c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51"/>
      <c r="BB1499" s="151"/>
      <c r="BC1499" s="151"/>
      <c r="BD1499" s="151"/>
      <c r="BE1499" s="151"/>
      <c r="BF1499" s="151"/>
      <c r="BG1499" s="151"/>
      <c r="BH1499" s="151"/>
    </row>
    <row r="1500" spans="1:60" outlineLevel="1" x14ac:dyDescent="0.2">
      <c r="A1500" s="158"/>
      <c r="B1500" s="159"/>
      <c r="C1500" s="201" t="s">
        <v>1735</v>
      </c>
      <c r="D1500" s="193"/>
      <c r="E1500" s="194">
        <v>3</v>
      </c>
      <c r="F1500" s="160"/>
      <c r="G1500" s="160"/>
      <c r="H1500" s="160"/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/>
      <c r="S1500" s="160"/>
      <c r="T1500" s="160"/>
      <c r="U1500" s="160"/>
      <c r="V1500" s="160"/>
      <c r="W1500" s="160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305</v>
      </c>
      <c r="AH1500" s="151">
        <v>0</v>
      </c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 x14ac:dyDescent="0.2">
      <c r="A1501" s="158"/>
      <c r="B1501" s="159"/>
      <c r="C1501" s="201" t="s">
        <v>1736</v>
      </c>
      <c r="D1501" s="193"/>
      <c r="E1501" s="194">
        <v>2.4</v>
      </c>
      <c r="F1501" s="160"/>
      <c r="G1501" s="160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305</v>
      </c>
      <c r="AH1501" s="151">
        <v>0</v>
      </c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 x14ac:dyDescent="0.2">
      <c r="A1502" s="171">
        <v>185</v>
      </c>
      <c r="B1502" s="172" t="s">
        <v>1737</v>
      </c>
      <c r="C1502" s="188" t="s">
        <v>1738</v>
      </c>
      <c r="D1502" s="173" t="s">
        <v>342</v>
      </c>
      <c r="E1502" s="174">
        <v>19.8</v>
      </c>
      <c r="F1502" s="175"/>
      <c r="G1502" s="176">
        <f>ROUND(E1502*F1502,2)</f>
        <v>0</v>
      </c>
      <c r="H1502" s="175"/>
      <c r="I1502" s="176">
        <f>ROUND(E1502*H1502,2)</f>
        <v>0</v>
      </c>
      <c r="J1502" s="175"/>
      <c r="K1502" s="176">
        <f>ROUND(E1502*J1502,2)</f>
        <v>0</v>
      </c>
      <c r="L1502" s="176">
        <v>21</v>
      </c>
      <c r="M1502" s="176">
        <f>G1502*(1+L1502/100)</f>
        <v>0</v>
      </c>
      <c r="N1502" s="176">
        <v>0</v>
      </c>
      <c r="O1502" s="176">
        <f>ROUND(E1502*N1502,2)</f>
        <v>0</v>
      </c>
      <c r="P1502" s="176">
        <v>2.2599999999999999E-3</v>
      </c>
      <c r="Q1502" s="176">
        <f>ROUND(E1502*P1502,2)</f>
        <v>0.04</v>
      </c>
      <c r="R1502" s="176" t="s">
        <v>670</v>
      </c>
      <c r="S1502" s="176" t="s">
        <v>239</v>
      </c>
      <c r="T1502" s="177" t="s">
        <v>300</v>
      </c>
      <c r="U1502" s="160">
        <v>5.7500000000000002E-2</v>
      </c>
      <c r="V1502" s="160">
        <f>ROUND(E1502*U1502,2)</f>
        <v>1.1399999999999999</v>
      </c>
      <c r="W1502" s="160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636</v>
      </c>
      <c r="AH1502" s="151"/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 x14ac:dyDescent="0.2">
      <c r="A1503" s="158"/>
      <c r="B1503" s="159"/>
      <c r="C1503" s="201" t="s">
        <v>1739</v>
      </c>
      <c r="D1503" s="193"/>
      <c r="E1503" s="194">
        <v>10.4</v>
      </c>
      <c r="F1503" s="160"/>
      <c r="G1503" s="160"/>
      <c r="H1503" s="160"/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/>
      <c r="S1503" s="160"/>
      <c r="T1503" s="160"/>
      <c r="U1503" s="160"/>
      <c r="V1503" s="160"/>
      <c r="W1503" s="160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305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 x14ac:dyDescent="0.2">
      <c r="A1504" s="158"/>
      <c r="B1504" s="159"/>
      <c r="C1504" s="201" t="s">
        <v>1740</v>
      </c>
      <c r="D1504" s="193"/>
      <c r="E1504" s="194">
        <v>9.4</v>
      </c>
      <c r="F1504" s="160"/>
      <c r="G1504" s="160"/>
      <c r="H1504" s="160"/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/>
      <c r="S1504" s="160"/>
      <c r="T1504" s="160"/>
      <c r="U1504" s="160"/>
      <c r="V1504" s="160"/>
      <c r="W1504" s="160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305</v>
      </c>
      <c r="AH1504" s="151">
        <v>0</v>
      </c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ht="33.75" outlineLevel="1" x14ac:dyDescent="0.2">
      <c r="A1505" s="171">
        <v>186</v>
      </c>
      <c r="B1505" s="172" t="s">
        <v>1741</v>
      </c>
      <c r="C1505" s="188" t="s">
        <v>1742</v>
      </c>
      <c r="D1505" s="173" t="s">
        <v>327</v>
      </c>
      <c r="E1505" s="174">
        <v>627.19200000000001</v>
      </c>
      <c r="F1505" s="175"/>
      <c r="G1505" s="176">
        <f>ROUND(E1505*F1505,2)</f>
        <v>0</v>
      </c>
      <c r="H1505" s="175"/>
      <c r="I1505" s="176">
        <f>ROUND(E1505*H1505,2)</f>
        <v>0</v>
      </c>
      <c r="J1505" s="175"/>
      <c r="K1505" s="176">
        <f>ROUND(E1505*J1505,2)</f>
        <v>0</v>
      </c>
      <c r="L1505" s="176">
        <v>21</v>
      </c>
      <c r="M1505" s="176">
        <f>G1505*(1+L1505/100)</f>
        <v>0</v>
      </c>
      <c r="N1505" s="176">
        <v>8.2900000000000005E-3</v>
      </c>
      <c r="O1505" s="176">
        <f>ROUND(E1505*N1505,2)</f>
        <v>5.2</v>
      </c>
      <c r="P1505" s="176">
        <v>0</v>
      </c>
      <c r="Q1505" s="176">
        <f>ROUND(E1505*P1505,2)</f>
        <v>0</v>
      </c>
      <c r="R1505" s="176" t="s">
        <v>670</v>
      </c>
      <c r="S1505" s="176" t="s">
        <v>239</v>
      </c>
      <c r="T1505" s="177" t="s">
        <v>300</v>
      </c>
      <c r="U1505" s="160">
        <v>1.2765</v>
      </c>
      <c r="V1505" s="160">
        <f>ROUND(E1505*U1505,2)</f>
        <v>800.61</v>
      </c>
      <c r="W1505" s="160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443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 x14ac:dyDescent="0.2">
      <c r="A1506" s="158"/>
      <c r="B1506" s="159"/>
      <c r="C1506" s="201" t="s">
        <v>1743</v>
      </c>
      <c r="D1506" s="193"/>
      <c r="E1506" s="194">
        <v>627.19200000000001</v>
      </c>
      <c r="F1506" s="160"/>
      <c r="G1506" s="160"/>
      <c r="H1506" s="160"/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/>
      <c r="S1506" s="160"/>
      <c r="T1506" s="160"/>
      <c r="U1506" s="160"/>
      <c r="V1506" s="160"/>
      <c r="W1506" s="160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305</v>
      </c>
      <c r="AH1506" s="151">
        <v>0</v>
      </c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ht="33.75" outlineLevel="1" x14ac:dyDescent="0.2">
      <c r="A1507" s="171">
        <v>187</v>
      </c>
      <c r="B1507" s="172" t="s">
        <v>1744</v>
      </c>
      <c r="C1507" s="188" t="s">
        <v>1745</v>
      </c>
      <c r="D1507" s="173" t="s">
        <v>342</v>
      </c>
      <c r="E1507" s="174">
        <v>37.200000000000003</v>
      </c>
      <c r="F1507" s="175"/>
      <c r="G1507" s="176">
        <f>ROUND(E1507*F1507,2)</f>
        <v>0</v>
      </c>
      <c r="H1507" s="175"/>
      <c r="I1507" s="176">
        <f>ROUND(E1507*H1507,2)</f>
        <v>0</v>
      </c>
      <c r="J1507" s="175"/>
      <c r="K1507" s="176">
        <f>ROUND(E1507*J1507,2)</f>
        <v>0</v>
      </c>
      <c r="L1507" s="176">
        <v>21</v>
      </c>
      <c r="M1507" s="176">
        <f>G1507*(1+L1507/100)</f>
        <v>0</v>
      </c>
      <c r="N1507" s="176">
        <v>3.9899999999999996E-3</v>
      </c>
      <c r="O1507" s="176">
        <f>ROUND(E1507*N1507,2)</f>
        <v>0.15</v>
      </c>
      <c r="P1507" s="176">
        <v>0</v>
      </c>
      <c r="Q1507" s="176">
        <f>ROUND(E1507*P1507,2)</f>
        <v>0</v>
      </c>
      <c r="R1507" s="176" t="s">
        <v>670</v>
      </c>
      <c r="S1507" s="176" t="s">
        <v>239</v>
      </c>
      <c r="T1507" s="177" t="s">
        <v>300</v>
      </c>
      <c r="U1507" s="160">
        <v>0.27600000000000002</v>
      </c>
      <c r="V1507" s="160">
        <f>ROUND(E1507*U1507,2)</f>
        <v>10.27</v>
      </c>
      <c r="W1507" s="160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636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outlineLevel="1" x14ac:dyDescent="0.2">
      <c r="A1508" s="158"/>
      <c r="B1508" s="159"/>
      <c r="C1508" s="201" t="s">
        <v>1746</v>
      </c>
      <c r="D1508" s="193"/>
      <c r="E1508" s="194">
        <v>37.200000000000003</v>
      </c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305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ht="22.5" outlineLevel="1" x14ac:dyDescent="0.2">
      <c r="A1509" s="171">
        <v>188</v>
      </c>
      <c r="B1509" s="172" t="s">
        <v>1747</v>
      </c>
      <c r="C1509" s="188" t="s">
        <v>1748</v>
      </c>
      <c r="D1509" s="173" t="s">
        <v>342</v>
      </c>
      <c r="E1509" s="174">
        <v>16.600000000000001</v>
      </c>
      <c r="F1509" s="175"/>
      <c r="G1509" s="176">
        <f>ROUND(E1509*F1509,2)</f>
        <v>0</v>
      </c>
      <c r="H1509" s="175"/>
      <c r="I1509" s="176">
        <f>ROUND(E1509*H1509,2)</f>
        <v>0</v>
      </c>
      <c r="J1509" s="175"/>
      <c r="K1509" s="176">
        <f>ROUND(E1509*J1509,2)</f>
        <v>0</v>
      </c>
      <c r="L1509" s="176">
        <v>21</v>
      </c>
      <c r="M1509" s="176">
        <f>G1509*(1+L1509/100)</f>
        <v>0</v>
      </c>
      <c r="N1509" s="176">
        <v>2.1000000000000001E-4</v>
      </c>
      <c r="O1509" s="176">
        <f>ROUND(E1509*N1509,2)</f>
        <v>0</v>
      </c>
      <c r="P1509" s="176">
        <v>0</v>
      </c>
      <c r="Q1509" s="176">
        <f>ROUND(E1509*P1509,2)</f>
        <v>0</v>
      </c>
      <c r="R1509" s="176" t="s">
        <v>670</v>
      </c>
      <c r="S1509" s="176" t="s">
        <v>239</v>
      </c>
      <c r="T1509" s="177" t="s">
        <v>300</v>
      </c>
      <c r="U1509" s="160">
        <v>0.24149999999999999</v>
      </c>
      <c r="V1509" s="160">
        <f>ROUND(E1509*U1509,2)</f>
        <v>4.01</v>
      </c>
      <c r="W1509" s="160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636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 x14ac:dyDescent="0.2">
      <c r="A1510" s="158"/>
      <c r="B1510" s="159"/>
      <c r="C1510" s="201" t="s">
        <v>1749</v>
      </c>
      <c r="D1510" s="193"/>
      <c r="E1510" s="194">
        <v>16.600000000000001</v>
      </c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305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ht="33.75" outlineLevel="1" x14ac:dyDescent="0.2">
      <c r="A1511" s="171">
        <v>189</v>
      </c>
      <c r="B1511" s="172" t="s">
        <v>689</v>
      </c>
      <c r="C1511" s="188" t="s">
        <v>690</v>
      </c>
      <c r="D1511" s="173" t="s">
        <v>252</v>
      </c>
      <c r="E1511" s="174">
        <v>4</v>
      </c>
      <c r="F1511" s="175"/>
      <c r="G1511" s="176">
        <f>ROUND(E1511*F1511,2)</f>
        <v>0</v>
      </c>
      <c r="H1511" s="175"/>
      <c r="I1511" s="176">
        <f>ROUND(E1511*H1511,2)</f>
        <v>0</v>
      </c>
      <c r="J1511" s="175"/>
      <c r="K1511" s="176">
        <f>ROUND(E1511*J1511,2)</f>
        <v>0</v>
      </c>
      <c r="L1511" s="176">
        <v>21</v>
      </c>
      <c r="M1511" s="176">
        <f>G1511*(1+L1511/100)</f>
        <v>0</v>
      </c>
      <c r="N1511" s="176">
        <v>4.0000000000000002E-4</v>
      </c>
      <c r="O1511" s="176">
        <f>ROUND(E1511*N1511,2)</f>
        <v>0</v>
      </c>
      <c r="P1511" s="176">
        <v>0</v>
      </c>
      <c r="Q1511" s="176">
        <f>ROUND(E1511*P1511,2)</f>
        <v>0</v>
      </c>
      <c r="R1511" s="176" t="s">
        <v>670</v>
      </c>
      <c r="S1511" s="176" t="s">
        <v>239</v>
      </c>
      <c r="T1511" s="177" t="s">
        <v>300</v>
      </c>
      <c r="U1511" s="160">
        <v>0.45</v>
      </c>
      <c r="V1511" s="160">
        <f>ROUND(E1511*U1511,2)</f>
        <v>1.8</v>
      </c>
      <c r="W1511" s="160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636</v>
      </c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 x14ac:dyDescent="0.2">
      <c r="A1512" s="158"/>
      <c r="B1512" s="159"/>
      <c r="C1512" s="201" t="s">
        <v>1750</v>
      </c>
      <c r="D1512" s="193"/>
      <c r="E1512" s="194">
        <v>2</v>
      </c>
      <c r="F1512" s="160"/>
      <c r="G1512" s="160"/>
      <c r="H1512" s="160"/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/>
      <c r="S1512" s="160"/>
      <c r="T1512" s="160"/>
      <c r="U1512" s="160"/>
      <c r="V1512" s="160"/>
      <c r="W1512" s="160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305</v>
      </c>
      <c r="AH1512" s="151">
        <v>0</v>
      </c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1" x14ac:dyDescent="0.2">
      <c r="A1513" s="158"/>
      <c r="B1513" s="159"/>
      <c r="C1513" s="201" t="s">
        <v>1751</v>
      </c>
      <c r="D1513" s="193"/>
      <c r="E1513" s="194">
        <v>2</v>
      </c>
      <c r="F1513" s="160"/>
      <c r="G1513" s="160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305</v>
      </c>
      <c r="AH1513" s="151">
        <v>0</v>
      </c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ht="33.75" outlineLevel="1" x14ac:dyDescent="0.2">
      <c r="A1514" s="171">
        <v>190</v>
      </c>
      <c r="B1514" s="172" t="s">
        <v>691</v>
      </c>
      <c r="C1514" s="188" t="s">
        <v>692</v>
      </c>
      <c r="D1514" s="173" t="s">
        <v>342</v>
      </c>
      <c r="E1514" s="174">
        <v>75</v>
      </c>
      <c r="F1514" s="175"/>
      <c r="G1514" s="176">
        <f>ROUND(E1514*F1514,2)</f>
        <v>0</v>
      </c>
      <c r="H1514" s="175"/>
      <c r="I1514" s="176">
        <f>ROUND(E1514*H1514,2)</f>
        <v>0</v>
      </c>
      <c r="J1514" s="175"/>
      <c r="K1514" s="176">
        <f>ROUND(E1514*J1514,2)</f>
        <v>0</v>
      </c>
      <c r="L1514" s="176">
        <v>21</v>
      </c>
      <c r="M1514" s="176">
        <f>G1514*(1+L1514/100)</f>
        <v>0</v>
      </c>
      <c r="N1514" s="176">
        <v>2.2499999999999998E-3</v>
      </c>
      <c r="O1514" s="176">
        <f>ROUND(E1514*N1514,2)</f>
        <v>0.17</v>
      </c>
      <c r="P1514" s="176">
        <v>0</v>
      </c>
      <c r="Q1514" s="176">
        <f>ROUND(E1514*P1514,2)</f>
        <v>0</v>
      </c>
      <c r="R1514" s="176" t="s">
        <v>670</v>
      </c>
      <c r="S1514" s="176" t="s">
        <v>239</v>
      </c>
      <c r="T1514" s="177" t="s">
        <v>300</v>
      </c>
      <c r="U1514" s="160">
        <v>0.36399999999999999</v>
      </c>
      <c r="V1514" s="160">
        <f>ROUND(E1514*U1514,2)</f>
        <v>27.3</v>
      </c>
      <c r="W1514" s="160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636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 x14ac:dyDescent="0.2">
      <c r="A1515" s="158"/>
      <c r="B1515" s="159"/>
      <c r="C1515" s="201" t="s">
        <v>1752</v>
      </c>
      <c r="D1515" s="193"/>
      <c r="E1515" s="194">
        <v>75</v>
      </c>
      <c r="F1515" s="160"/>
      <c r="G1515" s="160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305</v>
      </c>
      <c r="AH1515" s="151">
        <v>0</v>
      </c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ht="33.75" outlineLevel="1" x14ac:dyDescent="0.2">
      <c r="A1516" s="171">
        <v>191</v>
      </c>
      <c r="B1516" s="172" t="s">
        <v>694</v>
      </c>
      <c r="C1516" s="188" t="s">
        <v>695</v>
      </c>
      <c r="D1516" s="173" t="s">
        <v>342</v>
      </c>
      <c r="E1516" s="174">
        <v>19.8</v>
      </c>
      <c r="F1516" s="175"/>
      <c r="G1516" s="176">
        <f>ROUND(E1516*F1516,2)</f>
        <v>0</v>
      </c>
      <c r="H1516" s="175"/>
      <c r="I1516" s="176">
        <f>ROUND(E1516*H1516,2)</f>
        <v>0</v>
      </c>
      <c r="J1516" s="175"/>
      <c r="K1516" s="176">
        <f>ROUND(E1516*J1516,2)</f>
        <v>0</v>
      </c>
      <c r="L1516" s="176">
        <v>21</v>
      </c>
      <c r="M1516" s="176">
        <f>G1516*(1+L1516/100)</f>
        <v>0</v>
      </c>
      <c r="N1516" s="176">
        <v>3.1199999999999999E-3</v>
      </c>
      <c r="O1516" s="176">
        <f>ROUND(E1516*N1516,2)</f>
        <v>0.06</v>
      </c>
      <c r="P1516" s="176">
        <v>0</v>
      </c>
      <c r="Q1516" s="176">
        <f>ROUND(E1516*P1516,2)</f>
        <v>0</v>
      </c>
      <c r="R1516" s="176" t="s">
        <v>670</v>
      </c>
      <c r="S1516" s="176" t="s">
        <v>239</v>
      </c>
      <c r="T1516" s="177" t="s">
        <v>300</v>
      </c>
      <c r="U1516" s="160">
        <v>0.29399999999999998</v>
      </c>
      <c r="V1516" s="160">
        <f>ROUND(E1516*U1516,2)</f>
        <v>5.82</v>
      </c>
      <c r="W1516" s="160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636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 x14ac:dyDescent="0.2">
      <c r="A1517" s="158"/>
      <c r="B1517" s="159"/>
      <c r="C1517" s="201" t="s">
        <v>1739</v>
      </c>
      <c r="D1517" s="193"/>
      <c r="E1517" s="194">
        <v>10.4</v>
      </c>
      <c r="F1517" s="160"/>
      <c r="G1517" s="160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305</v>
      </c>
      <c r="AH1517" s="151">
        <v>0</v>
      </c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1" x14ac:dyDescent="0.2">
      <c r="A1518" s="158"/>
      <c r="B1518" s="159"/>
      <c r="C1518" s="201" t="s">
        <v>1740</v>
      </c>
      <c r="D1518" s="193"/>
      <c r="E1518" s="194">
        <v>9.4</v>
      </c>
      <c r="F1518" s="160"/>
      <c r="G1518" s="160"/>
      <c r="H1518" s="160"/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/>
      <c r="S1518" s="160"/>
      <c r="T1518" s="160"/>
      <c r="U1518" s="160"/>
      <c r="V1518" s="160"/>
      <c r="W1518" s="160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305</v>
      </c>
      <c r="AH1518" s="151">
        <v>0</v>
      </c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1" x14ac:dyDescent="0.2">
      <c r="A1519" s="171">
        <v>192</v>
      </c>
      <c r="B1519" s="172" t="s">
        <v>1753</v>
      </c>
      <c r="C1519" s="188" t="s">
        <v>1754</v>
      </c>
      <c r="D1519" s="173" t="s">
        <v>327</v>
      </c>
      <c r="E1519" s="174">
        <v>627.19200000000001</v>
      </c>
      <c r="F1519" s="175"/>
      <c r="G1519" s="176">
        <f>ROUND(E1519*F1519,2)</f>
        <v>0</v>
      </c>
      <c r="H1519" s="175"/>
      <c r="I1519" s="176">
        <f>ROUND(E1519*H1519,2)</f>
        <v>0</v>
      </c>
      <c r="J1519" s="175"/>
      <c r="K1519" s="176">
        <f>ROUND(E1519*J1519,2)</f>
        <v>0</v>
      </c>
      <c r="L1519" s="176">
        <v>21</v>
      </c>
      <c r="M1519" s="176">
        <f>G1519*(1+L1519/100)</f>
        <v>0</v>
      </c>
      <c r="N1519" s="176">
        <v>9.0000000000000006E-5</v>
      </c>
      <c r="O1519" s="176">
        <f>ROUND(E1519*N1519,2)</f>
        <v>0.06</v>
      </c>
      <c r="P1519" s="176">
        <v>0</v>
      </c>
      <c r="Q1519" s="176">
        <f>ROUND(E1519*P1519,2)</f>
        <v>0</v>
      </c>
      <c r="R1519" s="176" t="s">
        <v>670</v>
      </c>
      <c r="S1519" s="176" t="s">
        <v>239</v>
      </c>
      <c r="T1519" s="177" t="s">
        <v>300</v>
      </c>
      <c r="U1519" s="160">
        <v>7.0000000000000007E-2</v>
      </c>
      <c r="V1519" s="160">
        <f>ROUND(E1519*U1519,2)</f>
        <v>43.9</v>
      </c>
      <c r="W1519" s="160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636</v>
      </c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 x14ac:dyDescent="0.2">
      <c r="A1520" s="158"/>
      <c r="B1520" s="159"/>
      <c r="C1520" s="201" t="s">
        <v>1723</v>
      </c>
      <c r="D1520" s="193"/>
      <c r="E1520" s="194">
        <v>627.19200000000001</v>
      </c>
      <c r="F1520" s="160"/>
      <c r="G1520" s="160"/>
      <c r="H1520" s="160"/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305</v>
      </c>
      <c r="AH1520" s="151">
        <v>0</v>
      </c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1" x14ac:dyDescent="0.2">
      <c r="A1521" s="171">
        <v>193</v>
      </c>
      <c r="B1521" s="172" t="s">
        <v>1755</v>
      </c>
      <c r="C1521" s="188" t="s">
        <v>1756</v>
      </c>
      <c r="D1521" s="173" t="s">
        <v>342</v>
      </c>
      <c r="E1521" s="174">
        <v>41.1</v>
      </c>
      <c r="F1521" s="175"/>
      <c r="G1521" s="176">
        <f>ROUND(E1521*F1521,2)</f>
        <v>0</v>
      </c>
      <c r="H1521" s="175"/>
      <c r="I1521" s="176">
        <f>ROUND(E1521*H1521,2)</f>
        <v>0</v>
      </c>
      <c r="J1521" s="175"/>
      <c r="K1521" s="176">
        <f>ROUND(E1521*J1521,2)</f>
        <v>0</v>
      </c>
      <c r="L1521" s="176">
        <v>21</v>
      </c>
      <c r="M1521" s="176">
        <f>G1521*(1+L1521/100)</f>
        <v>0</v>
      </c>
      <c r="N1521" s="176">
        <v>3.0400000000000002E-3</v>
      </c>
      <c r="O1521" s="176">
        <f>ROUND(E1521*N1521,2)</f>
        <v>0.12</v>
      </c>
      <c r="P1521" s="176">
        <v>0</v>
      </c>
      <c r="Q1521" s="176">
        <f>ROUND(E1521*P1521,2)</f>
        <v>0</v>
      </c>
      <c r="R1521" s="176"/>
      <c r="S1521" s="176" t="s">
        <v>253</v>
      </c>
      <c r="T1521" s="177" t="s">
        <v>838</v>
      </c>
      <c r="U1521" s="160">
        <v>0.96340000000000003</v>
      </c>
      <c r="V1521" s="160">
        <f>ROUND(E1521*U1521,2)</f>
        <v>39.6</v>
      </c>
      <c r="W1521" s="160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636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outlineLevel="1" x14ac:dyDescent="0.2">
      <c r="A1522" s="158"/>
      <c r="B1522" s="159"/>
      <c r="C1522" s="201" t="s">
        <v>1757</v>
      </c>
      <c r="D1522" s="193"/>
      <c r="E1522" s="194">
        <v>9.8000000000000007</v>
      </c>
      <c r="F1522" s="160"/>
      <c r="G1522" s="160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305</v>
      </c>
      <c r="AH1522" s="151">
        <v>0</v>
      </c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outlineLevel="1" x14ac:dyDescent="0.2">
      <c r="A1523" s="158"/>
      <c r="B1523" s="159"/>
      <c r="C1523" s="201" t="s">
        <v>1758</v>
      </c>
      <c r="D1523" s="193"/>
      <c r="E1523" s="194">
        <v>5</v>
      </c>
      <c r="F1523" s="160"/>
      <c r="G1523" s="160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 t="s">
        <v>305</v>
      </c>
      <c r="AH1523" s="151">
        <v>0</v>
      </c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outlineLevel="1" x14ac:dyDescent="0.2">
      <c r="A1524" s="158"/>
      <c r="B1524" s="159"/>
      <c r="C1524" s="201" t="s">
        <v>1759</v>
      </c>
      <c r="D1524" s="193"/>
      <c r="E1524" s="194">
        <v>10.4</v>
      </c>
      <c r="F1524" s="160"/>
      <c r="G1524" s="160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305</v>
      </c>
      <c r="AH1524" s="151">
        <v>0</v>
      </c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 x14ac:dyDescent="0.2">
      <c r="A1525" s="158"/>
      <c r="B1525" s="159"/>
      <c r="C1525" s="201" t="s">
        <v>1760</v>
      </c>
      <c r="D1525" s="193"/>
      <c r="E1525" s="194">
        <v>2.8</v>
      </c>
      <c r="F1525" s="160"/>
      <c r="G1525" s="160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305</v>
      </c>
      <c r="AH1525" s="151">
        <v>0</v>
      </c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 x14ac:dyDescent="0.2">
      <c r="A1526" s="158"/>
      <c r="B1526" s="159"/>
      <c r="C1526" s="201" t="s">
        <v>1761</v>
      </c>
      <c r="D1526" s="193"/>
      <c r="E1526" s="194">
        <v>3.2</v>
      </c>
      <c r="F1526" s="160"/>
      <c r="G1526" s="160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305</v>
      </c>
      <c r="AH1526" s="151">
        <v>0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 x14ac:dyDescent="0.2">
      <c r="A1527" s="158"/>
      <c r="B1527" s="159"/>
      <c r="C1527" s="201" t="s">
        <v>1762</v>
      </c>
      <c r="D1527" s="193"/>
      <c r="E1527" s="194">
        <v>0.7</v>
      </c>
      <c r="F1527" s="160"/>
      <c r="G1527" s="160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305</v>
      </c>
      <c r="AH1527" s="151">
        <v>0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 x14ac:dyDescent="0.2">
      <c r="A1528" s="158"/>
      <c r="B1528" s="159"/>
      <c r="C1528" s="201" t="s">
        <v>1763</v>
      </c>
      <c r="D1528" s="193"/>
      <c r="E1528" s="194">
        <v>4</v>
      </c>
      <c r="F1528" s="160"/>
      <c r="G1528" s="160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305</v>
      </c>
      <c r="AH1528" s="151">
        <v>0</v>
      </c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 x14ac:dyDescent="0.2">
      <c r="A1529" s="158"/>
      <c r="B1529" s="159"/>
      <c r="C1529" s="201" t="s">
        <v>1764</v>
      </c>
      <c r="D1529" s="193"/>
      <c r="E1529" s="194">
        <v>1.9</v>
      </c>
      <c r="F1529" s="160"/>
      <c r="G1529" s="160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305</v>
      </c>
      <c r="AH1529" s="151">
        <v>0</v>
      </c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 x14ac:dyDescent="0.2">
      <c r="A1530" s="158"/>
      <c r="B1530" s="159"/>
      <c r="C1530" s="201" t="s">
        <v>1765</v>
      </c>
      <c r="D1530" s="193"/>
      <c r="E1530" s="194">
        <v>2.6</v>
      </c>
      <c r="F1530" s="160"/>
      <c r="G1530" s="160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305</v>
      </c>
      <c r="AH1530" s="151">
        <v>0</v>
      </c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outlineLevel="1" x14ac:dyDescent="0.2">
      <c r="A1531" s="158"/>
      <c r="B1531" s="159"/>
      <c r="C1531" s="201" t="s">
        <v>1766</v>
      </c>
      <c r="D1531" s="193"/>
      <c r="E1531" s="194">
        <v>0.7</v>
      </c>
      <c r="F1531" s="160"/>
      <c r="G1531" s="160"/>
      <c r="H1531" s="160"/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/>
      <c r="S1531" s="160"/>
      <c r="T1531" s="160"/>
      <c r="U1531" s="160"/>
      <c r="V1531" s="160"/>
      <c r="W1531" s="160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305</v>
      </c>
      <c r="AH1531" s="151">
        <v>0</v>
      </c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outlineLevel="1" x14ac:dyDescent="0.2">
      <c r="A1532" s="171">
        <v>194</v>
      </c>
      <c r="B1532" s="172" t="s">
        <v>1767</v>
      </c>
      <c r="C1532" s="188" t="s">
        <v>1768</v>
      </c>
      <c r="D1532" s="173" t="s">
        <v>342</v>
      </c>
      <c r="E1532" s="174">
        <v>16.600000000000001</v>
      </c>
      <c r="F1532" s="175"/>
      <c r="G1532" s="176">
        <f>ROUND(E1532*F1532,2)</f>
        <v>0</v>
      </c>
      <c r="H1532" s="175"/>
      <c r="I1532" s="176">
        <f>ROUND(E1532*H1532,2)</f>
        <v>0</v>
      </c>
      <c r="J1532" s="175"/>
      <c r="K1532" s="176">
        <f>ROUND(E1532*J1532,2)</f>
        <v>0</v>
      </c>
      <c r="L1532" s="176">
        <v>21</v>
      </c>
      <c r="M1532" s="176">
        <f>G1532*(1+L1532/100)</f>
        <v>0</v>
      </c>
      <c r="N1532" s="176">
        <v>1.1100000000000001E-3</v>
      </c>
      <c r="O1532" s="176">
        <f>ROUND(E1532*N1532,2)</f>
        <v>0.02</v>
      </c>
      <c r="P1532" s="176">
        <v>0</v>
      </c>
      <c r="Q1532" s="176">
        <f>ROUND(E1532*P1532,2)</f>
        <v>0</v>
      </c>
      <c r="R1532" s="176"/>
      <c r="S1532" s="176" t="s">
        <v>253</v>
      </c>
      <c r="T1532" s="177" t="s">
        <v>838</v>
      </c>
      <c r="U1532" s="160">
        <v>0.4168</v>
      </c>
      <c r="V1532" s="160">
        <f>ROUND(E1532*U1532,2)</f>
        <v>6.92</v>
      </c>
      <c r="W1532" s="160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 t="s">
        <v>636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1" x14ac:dyDescent="0.2">
      <c r="A1533" s="158"/>
      <c r="B1533" s="159"/>
      <c r="C1533" s="201" t="s">
        <v>1749</v>
      </c>
      <c r="D1533" s="193"/>
      <c r="E1533" s="194">
        <v>16.600000000000001</v>
      </c>
      <c r="F1533" s="160"/>
      <c r="G1533" s="160"/>
      <c r="H1533" s="160"/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/>
      <c r="S1533" s="160"/>
      <c r="T1533" s="160"/>
      <c r="U1533" s="160"/>
      <c r="V1533" s="160"/>
      <c r="W1533" s="160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305</v>
      </c>
      <c r="AH1533" s="151">
        <v>0</v>
      </c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 x14ac:dyDescent="0.2">
      <c r="A1534" s="171">
        <v>195</v>
      </c>
      <c r="B1534" s="172" t="s">
        <v>1769</v>
      </c>
      <c r="C1534" s="188" t="s">
        <v>1770</v>
      </c>
      <c r="D1534" s="173" t="s">
        <v>252</v>
      </c>
      <c r="E1534" s="174">
        <v>4</v>
      </c>
      <c r="F1534" s="175"/>
      <c r="G1534" s="176">
        <f>ROUND(E1534*F1534,2)</f>
        <v>0</v>
      </c>
      <c r="H1534" s="175"/>
      <c r="I1534" s="176">
        <f>ROUND(E1534*H1534,2)</f>
        <v>0</v>
      </c>
      <c r="J1534" s="175"/>
      <c r="K1534" s="176">
        <f>ROUND(E1534*J1534,2)</f>
        <v>0</v>
      </c>
      <c r="L1534" s="176">
        <v>21</v>
      </c>
      <c r="M1534" s="176">
        <f>G1534*(1+L1534/100)</f>
        <v>0</v>
      </c>
      <c r="N1534" s="176">
        <v>0</v>
      </c>
      <c r="O1534" s="176">
        <f>ROUND(E1534*N1534,2)</f>
        <v>0</v>
      </c>
      <c r="P1534" s="176">
        <v>0</v>
      </c>
      <c r="Q1534" s="176">
        <f>ROUND(E1534*P1534,2)</f>
        <v>0</v>
      </c>
      <c r="R1534" s="176"/>
      <c r="S1534" s="176" t="s">
        <v>253</v>
      </c>
      <c r="T1534" s="177" t="s">
        <v>838</v>
      </c>
      <c r="U1534" s="160">
        <v>0</v>
      </c>
      <c r="V1534" s="160">
        <f>ROUND(E1534*U1534,2)</f>
        <v>0</v>
      </c>
      <c r="W1534" s="160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301</v>
      </c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 x14ac:dyDescent="0.2">
      <c r="A1535" s="158"/>
      <c r="B1535" s="159"/>
      <c r="C1535" s="201" t="s">
        <v>1771</v>
      </c>
      <c r="D1535" s="193"/>
      <c r="E1535" s="194">
        <v>4</v>
      </c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305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outlineLevel="1" x14ac:dyDescent="0.2">
      <c r="A1536" s="171">
        <v>196</v>
      </c>
      <c r="B1536" s="172" t="s">
        <v>701</v>
      </c>
      <c r="C1536" s="188" t="s">
        <v>1772</v>
      </c>
      <c r="D1536" s="173" t="s">
        <v>342</v>
      </c>
      <c r="E1536" s="174">
        <v>75</v>
      </c>
      <c r="F1536" s="175"/>
      <c r="G1536" s="176">
        <f>ROUND(E1536*F1536,2)</f>
        <v>0</v>
      </c>
      <c r="H1536" s="175"/>
      <c r="I1536" s="176">
        <f>ROUND(E1536*H1536,2)</f>
        <v>0</v>
      </c>
      <c r="J1536" s="175"/>
      <c r="K1536" s="176">
        <f>ROUND(E1536*J1536,2)</f>
        <v>0</v>
      </c>
      <c r="L1536" s="176">
        <v>21</v>
      </c>
      <c r="M1536" s="176">
        <f>G1536*(1+L1536/100)</f>
        <v>0</v>
      </c>
      <c r="N1536" s="176">
        <v>3.3999999999999998E-3</v>
      </c>
      <c r="O1536" s="176">
        <f>ROUND(E1536*N1536,2)</f>
        <v>0.26</v>
      </c>
      <c r="P1536" s="176">
        <v>0</v>
      </c>
      <c r="Q1536" s="176">
        <f>ROUND(E1536*P1536,2)</f>
        <v>0</v>
      </c>
      <c r="R1536" s="176"/>
      <c r="S1536" s="176" t="s">
        <v>253</v>
      </c>
      <c r="T1536" s="177" t="s">
        <v>838</v>
      </c>
      <c r="U1536" s="160">
        <v>0.5</v>
      </c>
      <c r="V1536" s="160">
        <f>ROUND(E1536*U1536,2)</f>
        <v>37.5</v>
      </c>
      <c r="W1536" s="160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636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 x14ac:dyDescent="0.2">
      <c r="A1537" s="158"/>
      <c r="B1537" s="159"/>
      <c r="C1537" s="201" t="s">
        <v>1773</v>
      </c>
      <c r="D1537" s="193"/>
      <c r="E1537" s="194">
        <v>75</v>
      </c>
      <c r="F1537" s="160"/>
      <c r="G1537" s="160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305</v>
      </c>
      <c r="AH1537" s="151">
        <v>0</v>
      </c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 x14ac:dyDescent="0.2">
      <c r="A1538" s="171">
        <v>197</v>
      </c>
      <c r="B1538" s="172" t="s">
        <v>1774</v>
      </c>
      <c r="C1538" s="188" t="s">
        <v>1775</v>
      </c>
      <c r="D1538" s="173" t="s">
        <v>342</v>
      </c>
      <c r="E1538" s="174">
        <v>75</v>
      </c>
      <c r="F1538" s="175"/>
      <c r="G1538" s="176">
        <f>ROUND(E1538*F1538,2)</f>
        <v>0</v>
      </c>
      <c r="H1538" s="175"/>
      <c r="I1538" s="176">
        <f>ROUND(E1538*H1538,2)</f>
        <v>0</v>
      </c>
      <c r="J1538" s="175"/>
      <c r="K1538" s="176">
        <f>ROUND(E1538*J1538,2)</f>
        <v>0</v>
      </c>
      <c r="L1538" s="176">
        <v>21</v>
      </c>
      <c r="M1538" s="176">
        <f>G1538*(1+L1538/100)</f>
        <v>0</v>
      </c>
      <c r="N1538" s="176">
        <v>1.0200000000000001E-3</v>
      </c>
      <c r="O1538" s="176">
        <f>ROUND(E1538*N1538,2)</f>
        <v>0.08</v>
      </c>
      <c r="P1538" s="176">
        <v>0</v>
      </c>
      <c r="Q1538" s="176">
        <f>ROUND(E1538*P1538,2)</f>
        <v>0</v>
      </c>
      <c r="R1538" s="176"/>
      <c r="S1538" s="176" t="s">
        <v>253</v>
      </c>
      <c r="T1538" s="177" t="s">
        <v>838</v>
      </c>
      <c r="U1538" s="160">
        <v>0.24</v>
      </c>
      <c r="V1538" s="160">
        <f>ROUND(E1538*U1538,2)</f>
        <v>18</v>
      </c>
      <c r="W1538" s="160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636</v>
      </c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 x14ac:dyDescent="0.2">
      <c r="A1539" s="158"/>
      <c r="B1539" s="159"/>
      <c r="C1539" s="201" t="s">
        <v>1776</v>
      </c>
      <c r="D1539" s="193"/>
      <c r="E1539" s="194">
        <v>75</v>
      </c>
      <c r="F1539" s="160"/>
      <c r="G1539" s="160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305</v>
      </c>
      <c r="AH1539" s="151">
        <v>0</v>
      </c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 x14ac:dyDescent="0.2">
      <c r="A1540" s="171">
        <v>198</v>
      </c>
      <c r="B1540" s="172" t="s">
        <v>1777</v>
      </c>
      <c r="C1540" s="188" t="s">
        <v>1778</v>
      </c>
      <c r="D1540" s="173" t="s">
        <v>252</v>
      </c>
      <c r="E1540" s="174">
        <v>2</v>
      </c>
      <c r="F1540" s="175"/>
      <c r="G1540" s="176">
        <f>ROUND(E1540*F1540,2)</f>
        <v>0</v>
      </c>
      <c r="H1540" s="175"/>
      <c r="I1540" s="176">
        <f>ROUND(E1540*H1540,2)</f>
        <v>0</v>
      </c>
      <c r="J1540" s="175"/>
      <c r="K1540" s="176">
        <f>ROUND(E1540*J1540,2)</f>
        <v>0</v>
      </c>
      <c r="L1540" s="176">
        <v>21</v>
      </c>
      <c r="M1540" s="176">
        <f>G1540*(1+L1540/100)</f>
        <v>0</v>
      </c>
      <c r="N1540" s="176">
        <v>0</v>
      </c>
      <c r="O1540" s="176">
        <f>ROUND(E1540*N1540,2)</f>
        <v>0</v>
      </c>
      <c r="P1540" s="176">
        <v>0</v>
      </c>
      <c r="Q1540" s="176">
        <f>ROUND(E1540*P1540,2)</f>
        <v>0</v>
      </c>
      <c r="R1540" s="176"/>
      <c r="S1540" s="176" t="s">
        <v>253</v>
      </c>
      <c r="T1540" s="177" t="s">
        <v>838</v>
      </c>
      <c r="U1540" s="160">
        <v>0</v>
      </c>
      <c r="V1540" s="160">
        <f>ROUND(E1540*U1540,2)</f>
        <v>0</v>
      </c>
      <c r="W1540" s="160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301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1" x14ac:dyDescent="0.2">
      <c r="A1541" s="158"/>
      <c r="B1541" s="159"/>
      <c r="C1541" s="201" t="s">
        <v>1779</v>
      </c>
      <c r="D1541" s="193"/>
      <c r="E1541" s="194">
        <v>2</v>
      </c>
      <c r="F1541" s="160"/>
      <c r="G1541" s="160"/>
      <c r="H1541" s="160"/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/>
      <c r="S1541" s="160"/>
      <c r="T1541" s="160"/>
      <c r="U1541" s="160"/>
      <c r="V1541" s="160"/>
      <c r="W1541" s="160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 t="s">
        <v>305</v>
      </c>
      <c r="AH1541" s="151">
        <v>0</v>
      </c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1" x14ac:dyDescent="0.2">
      <c r="A1542" s="171">
        <v>199</v>
      </c>
      <c r="B1542" s="172" t="s">
        <v>1780</v>
      </c>
      <c r="C1542" s="188" t="s">
        <v>1781</v>
      </c>
      <c r="D1542" s="173" t="s">
        <v>252</v>
      </c>
      <c r="E1542" s="174">
        <v>1</v>
      </c>
      <c r="F1542" s="175"/>
      <c r="G1542" s="176">
        <f>ROUND(E1542*F1542,2)</f>
        <v>0</v>
      </c>
      <c r="H1542" s="175"/>
      <c r="I1542" s="176">
        <f>ROUND(E1542*H1542,2)</f>
        <v>0</v>
      </c>
      <c r="J1542" s="175"/>
      <c r="K1542" s="176">
        <f>ROUND(E1542*J1542,2)</f>
        <v>0</v>
      </c>
      <c r="L1542" s="176">
        <v>21</v>
      </c>
      <c r="M1542" s="176">
        <f>G1542*(1+L1542/100)</f>
        <v>0</v>
      </c>
      <c r="N1542" s="176">
        <v>0</v>
      </c>
      <c r="O1542" s="176">
        <f>ROUND(E1542*N1542,2)</f>
        <v>0</v>
      </c>
      <c r="P1542" s="176">
        <v>0</v>
      </c>
      <c r="Q1542" s="176">
        <f>ROUND(E1542*P1542,2)</f>
        <v>0</v>
      </c>
      <c r="R1542" s="176"/>
      <c r="S1542" s="176" t="s">
        <v>253</v>
      </c>
      <c r="T1542" s="177" t="s">
        <v>838</v>
      </c>
      <c r="U1542" s="160">
        <v>0</v>
      </c>
      <c r="V1542" s="160">
        <f>ROUND(E1542*U1542,2)</f>
        <v>0</v>
      </c>
      <c r="W1542" s="160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301</v>
      </c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 x14ac:dyDescent="0.2">
      <c r="A1543" s="158"/>
      <c r="B1543" s="159"/>
      <c r="C1543" s="201" t="s">
        <v>1782</v>
      </c>
      <c r="D1543" s="193"/>
      <c r="E1543" s="194">
        <v>1</v>
      </c>
      <c r="F1543" s="160"/>
      <c r="G1543" s="160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305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 x14ac:dyDescent="0.2">
      <c r="A1544" s="171">
        <v>200</v>
      </c>
      <c r="B1544" s="172" t="s">
        <v>1783</v>
      </c>
      <c r="C1544" s="188" t="s">
        <v>1784</v>
      </c>
      <c r="D1544" s="173" t="s">
        <v>252</v>
      </c>
      <c r="E1544" s="174">
        <v>1</v>
      </c>
      <c r="F1544" s="175"/>
      <c r="G1544" s="176">
        <f>ROUND(E1544*F1544,2)</f>
        <v>0</v>
      </c>
      <c r="H1544" s="175"/>
      <c r="I1544" s="176">
        <f>ROUND(E1544*H1544,2)</f>
        <v>0</v>
      </c>
      <c r="J1544" s="175"/>
      <c r="K1544" s="176">
        <f>ROUND(E1544*J1544,2)</f>
        <v>0</v>
      </c>
      <c r="L1544" s="176">
        <v>21</v>
      </c>
      <c r="M1544" s="176">
        <f>G1544*(1+L1544/100)</f>
        <v>0</v>
      </c>
      <c r="N1544" s="176">
        <v>0</v>
      </c>
      <c r="O1544" s="176">
        <f>ROUND(E1544*N1544,2)</f>
        <v>0</v>
      </c>
      <c r="P1544" s="176">
        <v>0</v>
      </c>
      <c r="Q1544" s="176">
        <f>ROUND(E1544*P1544,2)</f>
        <v>0</v>
      </c>
      <c r="R1544" s="176"/>
      <c r="S1544" s="176" t="s">
        <v>253</v>
      </c>
      <c r="T1544" s="177" t="s">
        <v>838</v>
      </c>
      <c r="U1544" s="160">
        <v>0</v>
      </c>
      <c r="V1544" s="160">
        <f>ROUND(E1544*U1544,2)</f>
        <v>0</v>
      </c>
      <c r="W1544" s="160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301</v>
      </c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1" x14ac:dyDescent="0.2">
      <c r="A1545" s="158"/>
      <c r="B1545" s="159"/>
      <c r="C1545" s="201" t="s">
        <v>1785</v>
      </c>
      <c r="D1545" s="193"/>
      <c r="E1545" s="194">
        <v>1</v>
      </c>
      <c r="F1545" s="160"/>
      <c r="G1545" s="160"/>
      <c r="H1545" s="160"/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/>
      <c r="S1545" s="160"/>
      <c r="T1545" s="160"/>
      <c r="U1545" s="160"/>
      <c r="V1545" s="160"/>
      <c r="W1545" s="160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305</v>
      </c>
      <c r="AH1545" s="151">
        <v>0</v>
      </c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 x14ac:dyDescent="0.2">
      <c r="A1546" s="171">
        <v>201</v>
      </c>
      <c r="B1546" s="172" t="s">
        <v>711</v>
      </c>
      <c r="C1546" s="188" t="s">
        <v>712</v>
      </c>
      <c r="D1546" s="173" t="s">
        <v>314</v>
      </c>
      <c r="E1546" s="174">
        <v>6.1147799999999997</v>
      </c>
      <c r="F1546" s="175"/>
      <c r="G1546" s="176">
        <f>ROUND(E1546*F1546,2)</f>
        <v>0</v>
      </c>
      <c r="H1546" s="175"/>
      <c r="I1546" s="176">
        <f>ROUND(E1546*H1546,2)</f>
        <v>0</v>
      </c>
      <c r="J1546" s="175"/>
      <c r="K1546" s="176">
        <f>ROUND(E1546*J1546,2)</f>
        <v>0</v>
      </c>
      <c r="L1546" s="176">
        <v>21</v>
      </c>
      <c r="M1546" s="176">
        <f>G1546*(1+L1546/100)</f>
        <v>0</v>
      </c>
      <c r="N1546" s="176">
        <v>0</v>
      </c>
      <c r="O1546" s="176">
        <f>ROUND(E1546*N1546,2)</f>
        <v>0</v>
      </c>
      <c r="P1546" s="176">
        <v>0</v>
      </c>
      <c r="Q1546" s="176">
        <f>ROUND(E1546*P1546,2)</f>
        <v>0</v>
      </c>
      <c r="R1546" s="176" t="s">
        <v>670</v>
      </c>
      <c r="S1546" s="176" t="s">
        <v>239</v>
      </c>
      <c r="T1546" s="177" t="s">
        <v>300</v>
      </c>
      <c r="U1546" s="160">
        <v>4.7370000000000001</v>
      </c>
      <c r="V1546" s="160">
        <f>ROUND(E1546*U1546,2)</f>
        <v>28.97</v>
      </c>
      <c r="W1546" s="160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631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 x14ac:dyDescent="0.2">
      <c r="A1547" s="158"/>
      <c r="B1547" s="159"/>
      <c r="C1547" s="265" t="s">
        <v>713</v>
      </c>
      <c r="D1547" s="266"/>
      <c r="E1547" s="266"/>
      <c r="F1547" s="266"/>
      <c r="G1547" s="266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303</v>
      </c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 x14ac:dyDescent="0.2">
      <c r="A1548" s="179">
        <v>202</v>
      </c>
      <c r="B1548" s="180" t="s">
        <v>714</v>
      </c>
      <c r="C1548" s="189" t="s">
        <v>715</v>
      </c>
      <c r="D1548" s="181" t="s">
        <v>716</v>
      </c>
      <c r="E1548" s="182">
        <v>9.2200000000000004E-2</v>
      </c>
      <c r="F1548" s="183"/>
      <c r="G1548" s="184">
        <f>ROUND(E1548*F1548,2)</f>
        <v>0</v>
      </c>
      <c r="H1548" s="183"/>
      <c r="I1548" s="184">
        <f>ROUND(E1548*H1548,2)</f>
        <v>0</v>
      </c>
      <c r="J1548" s="183"/>
      <c r="K1548" s="184">
        <f>ROUND(E1548*J1548,2)</f>
        <v>0</v>
      </c>
      <c r="L1548" s="184">
        <v>21</v>
      </c>
      <c r="M1548" s="184">
        <f>G1548*(1+L1548/100)</f>
        <v>0</v>
      </c>
      <c r="N1548" s="184">
        <v>1</v>
      </c>
      <c r="O1548" s="184">
        <f>ROUND(E1548*N1548,2)</f>
        <v>0.09</v>
      </c>
      <c r="P1548" s="184">
        <v>0</v>
      </c>
      <c r="Q1548" s="184">
        <f>ROUND(E1548*P1548,2)</f>
        <v>0</v>
      </c>
      <c r="R1548" s="184"/>
      <c r="S1548" s="184" t="s">
        <v>253</v>
      </c>
      <c r="T1548" s="185" t="s">
        <v>254</v>
      </c>
      <c r="U1548" s="160">
        <v>0</v>
      </c>
      <c r="V1548" s="160">
        <f>ROUND(E1548*U1548,2)</f>
        <v>0</v>
      </c>
      <c r="W1548" s="160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621</v>
      </c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ht="22.5" outlineLevel="1" x14ac:dyDescent="0.2">
      <c r="A1549" s="179">
        <v>203</v>
      </c>
      <c r="B1549" s="180" t="s">
        <v>717</v>
      </c>
      <c r="C1549" s="189" t="s">
        <v>718</v>
      </c>
      <c r="D1549" s="181" t="s">
        <v>314</v>
      </c>
      <c r="E1549" s="182">
        <v>9.2200000000000004E-2</v>
      </c>
      <c r="F1549" s="183"/>
      <c r="G1549" s="184">
        <f>ROUND(E1549*F1549,2)</f>
        <v>0</v>
      </c>
      <c r="H1549" s="183"/>
      <c r="I1549" s="184">
        <f>ROUND(E1549*H1549,2)</f>
        <v>0</v>
      </c>
      <c r="J1549" s="183"/>
      <c r="K1549" s="184">
        <f>ROUND(E1549*J1549,2)</f>
        <v>0</v>
      </c>
      <c r="L1549" s="184">
        <v>21</v>
      </c>
      <c r="M1549" s="184">
        <f>G1549*(1+L1549/100)</f>
        <v>0</v>
      </c>
      <c r="N1549" s="184">
        <v>0</v>
      </c>
      <c r="O1549" s="184">
        <f>ROUND(E1549*N1549,2)</f>
        <v>0</v>
      </c>
      <c r="P1549" s="184">
        <v>0</v>
      </c>
      <c r="Q1549" s="184">
        <f>ROUND(E1549*P1549,2)</f>
        <v>0</v>
      </c>
      <c r="R1549" s="184" t="s">
        <v>515</v>
      </c>
      <c r="S1549" s="184" t="s">
        <v>239</v>
      </c>
      <c r="T1549" s="185" t="s">
        <v>300</v>
      </c>
      <c r="U1549" s="160">
        <v>0.93300000000000005</v>
      </c>
      <c r="V1549" s="160">
        <f>ROUND(E1549*U1549,2)</f>
        <v>0.09</v>
      </c>
      <c r="W1549" s="160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621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 x14ac:dyDescent="0.2">
      <c r="A1550" s="171">
        <v>204</v>
      </c>
      <c r="B1550" s="172" t="s">
        <v>619</v>
      </c>
      <c r="C1550" s="188" t="s">
        <v>620</v>
      </c>
      <c r="D1550" s="173" t="s">
        <v>314</v>
      </c>
      <c r="E1550" s="174">
        <v>9.2200000000000004E-2</v>
      </c>
      <c r="F1550" s="175"/>
      <c r="G1550" s="176">
        <f>ROUND(E1550*F1550,2)</f>
        <v>0</v>
      </c>
      <c r="H1550" s="175"/>
      <c r="I1550" s="176">
        <f>ROUND(E1550*H1550,2)</f>
        <v>0</v>
      </c>
      <c r="J1550" s="175"/>
      <c r="K1550" s="176">
        <f>ROUND(E1550*J1550,2)</f>
        <v>0</v>
      </c>
      <c r="L1550" s="176">
        <v>21</v>
      </c>
      <c r="M1550" s="176">
        <f>G1550*(1+L1550/100)</f>
        <v>0</v>
      </c>
      <c r="N1550" s="176">
        <v>0</v>
      </c>
      <c r="O1550" s="176">
        <f>ROUND(E1550*N1550,2)</f>
        <v>0</v>
      </c>
      <c r="P1550" s="176">
        <v>0</v>
      </c>
      <c r="Q1550" s="176">
        <f>ROUND(E1550*P1550,2)</f>
        <v>0</v>
      </c>
      <c r="R1550" s="176" t="s">
        <v>515</v>
      </c>
      <c r="S1550" s="176" t="s">
        <v>239</v>
      </c>
      <c r="T1550" s="177" t="s">
        <v>300</v>
      </c>
      <c r="U1550" s="160">
        <v>0.49</v>
      </c>
      <c r="V1550" s="160">
        <f>ROUND(E1550*U1550,2)</f>
        <v>0.05</v>
      </c>
      <c r="W1550" s="160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621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 x14ac:dyDescent="0.2">
      <c r="A1551" s="158"/>
      <c r="B1551" s="159"/>
      <c r="C1551" s="254" t="s">
        <v>622</v>
      </c>
      <c r="D1551" s="255"/>
      <c r="E1551" s="255"/>
      <c r="F1551" s="255"/>
      <c r="G1551" s="255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243</v>
      </c>
      <c r="AH1551" s="151"/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 x14ac:dyDescent="0.2">
      <c r="A1552" s="179">
        <v>205</v>
      </c>
      <c r="B1552" s="180" t="s">
        <v>623</v>
      </c>
      <c r="C1552" s="189" t="s">
        <v>624</v>
      </c>
      <c r="D1552" s="181" t="s">
        <v>314</v>
      </c>
      <c r="E1552" s="182">
        <v>1.8440099999999999</v>
      </c>
      <c r="F1552" s="183"/>
      <c r="G1552" s="184">
        <f>ROUND(E1552*F1552,2)</f>
        <v>0</v>
      </c>
      <c r="H1552" s="183"/>
      <c r="I1552" s="184">
        <f>ROUND(E1552*H1552,2)</f>
        <v>0</v>
      </c>
      <c r="J1552" s="183"/>
      <c r="K1552" s="184">
        <f>ROUND(E1552*J1552,2)</f>
        <v>0</v>
      </c>
      <c r="L1552" s="184">
        <v>21</v>
      </c>
      <c r="M1552" s="184">
        <f>G1552*(1+L1552/100)</f>
        <v>0</v>
      </c>
      <c r="N1552" s="184">
        <v>0</v>
      </c>
      <c r="O1552" s="184">
        <f>ROUND(E1552*N1552,2)</f>
        <v>0</v>
      </c>
      <c r="P1552" s="184">
        <v>0</v>
      </c>
      <c r="Q1552" s="184">
        <f>ROUND(E1552*P1552,2)</f>
        <v>0</v>
      </c>
      <c r="R1552" s="184" t="s">
        <v>515</v>
      </c>
      <c r="S1552" s="184" t="s">
        <v>239</v>
      </c>
      <c r="T1552" s="185" t="s">
        <v>300</v>
      </c>
      <c r="U1552" s="160">
        <v>0</v>
      </c>
      <c r="V1552" s="160">
        <f>ROUND(E1552*U1552,2)</f>
        <v>0</v>
      </c>
      <c r="W1552" s="160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621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 x14ac:dyDescent="0.2">
      <c r="A1553" s="179">
        <v>206</v>
      </c>
      <c r="B1553" s="180" t="s">
        <v>719</v>
      </c>
      <c r="C1553" s="189" t="s">
        <v>720</v>
      </c>
      <c r="D1553" s="181" t="s">
        <v>314</v>
      </c>
      <c r="E1553" s="182">
        <v>9.2200000000000004E-2</v>
      </c>
      <c r="F1553" s="183"/>
      <c r="G1553" s="184">
        <f>ROUND(E1553*F1553,2)</f>
        <v>0</v>
      </c>
      <c r="H1553" s="183"/>
      <c r="I1553" s="184">
        <f>ROUND(E1553*H1553,2)</f>
        <v>0</v>
      </c>
      <c r="J1553" s="183"/>
      <c r="K1553" s="184">
        <f>ROUND(E1553*J1553,2)</f>
        <v>0</v>
      </c>
      <c r="L1553" s="184">
        <v>21</v>
      </c>
      <c r="M1553" s="184">
        <f>G1553*(1+L1553/100)</f>
        <v>0</v>
      </c>
      <c r="N1553" s="184">
        <v>0</v>
      </c>
      <c r="O1553" s="184">
        <f>ROUND(E1553*N1553,2)</f>
        <v>0</v>
      </c>
      <c r="P1553" s="184">
        <v>0</v>
      </c>
      <c r="Q1553" s="184">
        <f>ROUND(E1553*P1553,2)</f>
        <v>0</v>
      </c>
      <c r="R1553" s="184" t="s">
        <v>515</v>
      </c>
      <c r="S1553" s="184" t="s">
        <v>239</v>
      </c>
      <c r="T1553" s="185" t="s">
        <v>300</v>
      </c>
      <c r="U1553" s="160">
        <v>0.94199999999999995</v>
      </c>
      <c r="V1553" s="160">
        <f>ROUND(E1553*U1553,2)</f>
        <v>0.09</v>
      </c>
      <c r="W1553" s="160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621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 x14ac:dyDescent="0.2">
      <c r="A1554" s="179">
        <v>207</v>
      </c>
      <c r="B1554" s="180" t="s">
        <v>627</v>
      </c>
      <c r="C1554" s="189" t="s">
        <v>628</v>
      </c>
      <c r="D1554" s="181" t="s">
        <v>314</v>
      </c>
      <c r="E1554" s="182">
        <v>9.2200000000000004E-2</v>
      </c>
      <c r="F1554" s="183"/>
      <c r="G1554" s="184">
        <f>ROUND(E1554*F1554,2)</f>
        <v>0</v>
      </c>
      <c r="H1554" s="183"/>
      <c r="I1554" s="184">
        <f>ROUND(E1554*H1554,2)</f>
        <v>0</v>
      </c>
      <c r="J1554" s="183"/>
      <c r="K1554" s="184">
        <f>ROUND(E1554*J1554,2)</f>
        <v>0</v>
      </c>
      <c r="L1554" s="184">
        <v>21</v>
      </c>
      <c r="M1554" s="184">
        <f>G1554*(1+L1554/100)</f>
        <v>0</v>
      </c>
      <c r="N1554" s="184">
        <v>0</v>
      </c>
      <c r="O1554" s="184">
        <f>ROUND(E1554*N1554,2)</f>
        <v>0</v>
      </c>
      <c r="P1554" s="184">
        <v>0</v>
      </c>
      <c r="Q1554" s="184">
        <f>ROUND(E1554*P1554,2)</f>
        <v>0</v>
      </c>
      <c r="R1554" s="184"/>
      <c r="S1554" s="184" t="s">
        <v>239</v>
      </c>
      <c r="T1554" s="185" t="s">
        <v>300</v>
      </c>
      <c r="U1554" s="160">
        <v>6.0000000000000001E-3</v>
      </c>
      <c r="V1554" s="160">
        <f>ROUND(E1554*U1554,2)</f>
        <v>0</v>
      </c>
      <c r="W1554" s="160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621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 x14ac:dyDescent="0.2">
      <c r="A1555" s="165" t="s">
        <v>234</v>
      </c>
      <c r="B1555" s="166" t="s">
        <v>177</v>
      </c>
      <c r="C1555" s="187" t="s">
        <v>178</v>
      </c>
      <c r="D1555" s="167"/>
      <c r="E1555" s="168"/>
      <c r="F1555" s="169"/>
      <c r="G1555" s="169">
        <f>SUMIF(AG1556:AG1655,"&lt;&gt;NOR",G1556:G1655)</f>
        <v>0</v>
      </c>
      <c r="H1555" s="169"/>
      <c r="I1555" s="169">
        <f>SUM(I1556:I1655)</f>
        <v>0</v>
      </c>
      <c r="J1555" s="169"/>
      <c r="K1555" s="169">
        <f>SUM(K1556:K1655)</f>
        <v>0</v>
      </c>
      <c r="L1555" s="169"/>
      <c r="M1555" s="169">
        <f>SUM(M1556:M1655)</f>
        <v>0</v>
      </c>
      <c r="N1555" s="169"/>
      <c r="O1555" s="169">
        <f>SUM(O1556:O1655)</f>
        <v>2.92</v>
      </c>
      <c r="P1555" s="169"/>
      <c r="Q1555" s="169">
        <f>SUM(Q1556:Q1655)</f>
        <v>0</v>
      </c>
      <c r="R1555" s="169"/>
      <c r="S1555" s="169"/>
      <c r="T1555" s="170"/>
      <c r="U1555" s="164"/>
      <c r="V1555" s="164">
        <f>SUM(V1556:V1655)</f>
        <v>226.56999999999996</v>
      </c>
      <c r="W1555" s="164"/>
      <c r="AG1555" t="s">
        <v>235</v>
      </c>
    </row>
    <row r="1556" spans="1:60" ht="33.75" outlineLevel="1" x14ac:dyDescent="0.2">
      <c r="A1556" s="171">
        <v>208</v>
      </c>
      <c r="B1556" s="172" t="s">
        <v>1786</v>
      </c>
      <c r="C1556" s="188" t="s">
        <v>1787</v>
      </c>
      <c r="D1556" s="173" t="s">
        <v>342</v>
      </c>
      <c r="E1556" s="174">
        <v>172.22</v>
      </c>
      <c r="F1556" s="175"/>
      <c r="G1556" s="176">
        <f>ROUND(E1556*F1556,2)</f>
        <v>0</v>
      </c>
      <c r="H1556" s="175"/>
      <c r="I1556" s="176">
        <f>ROUND(E1556*H1556,2)</f>
        <v>0</v>
      </c>
      <c r="J1556" s="175"/>
      <c r="K1556" s="176">
        <f>ROUND(E1556*J1556,2)</f>
        <v>0</v>
      </c>
      <c r="L1556" s="176">
        <v>21</v>
      </c>
      <c r="M1556" s="176">
        <f>G1556*(1+L1556/100)</f>
        <v>0</v>
      </c>
      <c r="N1556" s="176">
        <v>4.0000000000000003E-5</v>
      </c>
      <c r="O1556" s="176">
        <f>ROUND(E1556*N1556,2)</f>
        <v>0.01</v>
      </c>
      <c r="P1556" s="176">
        <v>0</v>
      </c>
      <c r="Q1556" s="176">
        <f>ROUND(E1556*P1556,2)</f>
        <v>0</v>
      </c>
      <c r="R1556" s="176" t="s">
        <v>745</v>
      </c>
      <c r="S1556" s="176" t="s">
        <v>239</v>
      </c>
      <c r="T1556" s="177" t="s">
        <v>300</v>
      </c>
      <c r="U1556" s="160">
        <v>0.32</v>
      </c>
      <c r="V1556" s="160">
        <f>ROUND(E1556*U1556,2)</f>
        <v>55.11</v>
      </c>
      <c r="W1556" s="160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636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 x14ac:dyDescent="0.2">
      <c r="A1557" s="158"/>
      <c r="B1557" s="159"/>
      <c r="C1557" s="201" t="s">
        <v>1289</v>
      </c>
      <c r="D1557" s="193"/>
      <c r="E1557" s="194">
        <v>21.84</v>
      </c>
      <c r="F1557" s="160"/>
      <c r="G1557" s="160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305</v>
      </c>
      <c r="AH1557" s="151">
        <v>0</v>
      </c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 x14ac:dyDescent="0.2">
      <c r="A1558" s="158"/>
      <c r="B1558" s="159"/>
      <c r="C1558" s="201" t="s">
        <v>1290</v>
      </c>
      <c r="D1558" s="193"/>
      <c r="E1558" s="194">
        <v>5.0599999999999996</v>
      </c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305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 x14ac:dyDescent="0.2">
      <c r="A1559" s="158"/>
      <c r="B1559" s="159"/>
      <c r="C1559" s="201" t="s">
        <v>1291</v>
      </c>
      <c r="D1559" s="193"/>
      <c r="E1559" s="194">
        <v>26.64</v>
      </c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305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 x14ac:dyDescent="0.2">
      <c r="A1560" s="158"/>
      <c r="B1560" s="159"/>
      <c r="C1560" s="201" t="s">
        <v>1292</v>
      </c>
      <c r="D1560" s="193"/>
      <c r="E1560" s="194">
        <v>9.7200000000000006</v>
      </c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305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 x14ac:dyDescent="0.2">
      <c r="A1561" s="158"/>
      <c r="B1561" s="159"/>
      <c r="C1561" s="201" t="s">
        <v>1293</v>
      </c>
      <c r="D1561" s="193"/>
      <c r="E1561" s="194">
        <v>10.119999999999999</v>
      </c>
      <c r="F1561" s="160"/>
      <c r="G1561" s="160"/>
      <c r="H1561" s="160"/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/>
      <c r="S1561" s="160"/>
      <c r="T1561" s="160"/>
      <c r="U1561" s="160"/>
      <c r="V1561" s="160"/>
      <c r="W1561" s="160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305</v>
      </c>
      <c r="AH1561" s="151">
        <v>0</v>
      </c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1" x14ac:dyDescent="0.2">
      <c r="A1562" s="158"/>
      <c r="B1562" s="159"/>
      <c r="C1562" s="201" t="s">
        <v>1294</v>
      </c>
      <c r="D1562" s="193"/>
      <c r="E1562" s="194">
        <v>2.96</v>
      </c>
      <c r="F1562" s="160"/>
      <c r="G1562" s="160"/>
      <c r="H1562" s="160"/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/>
      <c r="S1562" s="160"/>
      <c r="T1562" s="160"/>
      <c r="U1562" s="160"/>
      <c r="V1562" s="160"/>
      <c r="W1562" s="160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305</v>
      </c>
      <c r="AH1562" s="151">
        <v>0</v>
      </c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 x14ac:dyDescent="0.2">
      <c r="A1563" s="158"/>
      <c r="B1563" s="159"/>
      <c r="C1563" s="201" t="s">
        <v>1295</v>
      </c>
      <c r="D1563" s="193"/>
      <c r="E1563" s="194">
        <v>13.04</v>
      </c>
      <c r="F1563" s="160"/>
      <c r="G1563" s="160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305</v>
      </c>
      <c r="AH1563" s="151">
        <v>0</v>
      </c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 x14ac:dyDescent="0.2">
      <c r="A1564" s="158"/>
      <c r="B1564" s="159"/>
      <c r="C1564" s="201" t="s">
        <v>1296</v>
      </c>
      <c r="D1564" s="193"/>
      <c r="E1564" s="194">
        <v>5.96</v>
      </c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305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1" x14ac:dyDescent="0.2">
      <c r="A1565" s="158"/>
      <c r="B1565" s="159"/>
      <c r="C1565" s="201" t="s">
        <v>1297</v>
      </c>
      <c r="D1565" s="193"/>
      <c r="E1565" s="194">
        <v>4.8600000000000003</v>
      </c>
      <c r="F1565" s="160"/>
      <c r="G1565" s="160"/>
      <c r="H1565" s="160"/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/>
      <c r="S1565" s="160"/>
      <c r="T1565" s="160"/>
      <c r="U1565" s="160"/>
      <c r="V1565" s="160"/>
      <c r="W1565" s="160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305</v>
      </c>
      <c r="AH1565" s="151">
        <v>0</v>
      </c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 x14ac:dyDescent="0.2">
      <c r="A1566" s="158"/>
      <c r="B1566" s="159"/>
      <c r="C1566" s="201" t="s">
        <v>1298</v>
      </c>
      <c r="D1566" s="193"/>
      <c r="E1566" s="194">
        <v>4.76</v>
      </c>
      <c r="F1566" s="160"/>
      <c r="G1566" s="160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305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 x14ac:dyDescent="0.2">
      <c r="A1567" s="158"/>
      <c r="B1567" s="159"/>
      <c r="C1567" s="201" t="s">
        <v>1299</v>
      </c>
      <c r="D1567" s="193"/>
      <c r="E1567" s="194">
        <v>16.38</v>
      </c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305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 x14ac:dyDescent="0.2">
      <c r="A1568" s="158"/>
      <c r="B1568" s="159"/>
      <c r="C1568" s="201" t="s">
        <v>1300</v>
      </c>
      <c r="D1568" s="193"/>
      <c r="E1568" s="194">
        <v>20.239999999999998</v>
      </c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305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 x14ac:dyDescent="0.2">
      <c r="A1569" s="158"/>
      <c r="B1569" s="159"/>
      <c r="C1569" s="201" t="s">
        <v>1301</v>
      </c>
      <c r="D1569" s="193"/>
      <c r="E1569" s="194">
        <v>8.24</v>
      </c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305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 x14ac:dyDescent="0.2">
      <c r="A1570" s="158"/>
      <c r="B1570" s="159"/>
      <c r="C1570" s="201" t="s">
        <v>1302</v>
      </c>
      <c r="D1570" s="193"/>
      <c r="E1570" s="194">
        <v>8.24</v>
      </c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305</v>
      </c>
      <c r="AH1570" s="151">
        <v>0</v>
      </c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outlineLevel="1" x14ac:dyDescent="0.2">
      <c r="A1571" s="158"/>
      <c r="B1571" s="159"/>
      <c r="C1571" s="201" t="s">
        <v>1303</v>
      </c>
      <c r="D1571" s="193"/>
      <c r="E1571" s="194">
        <v>5.36</v>
      </c>
      <c r="F1571" s="160"/>
      <c r="G1571" s="160"/>
      <c r="H1571" s="160"/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/>
      <c r="S1571" s="160"/>
      <c r="T1571" s="160"/>
      <c r="U1571" s="160"/>
      <c r="V1571" s="160"/>
      <c r="W1571" s="160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305</v>
      </c>
      <c r="AH1571" s="151">
        <v>0</v>
      </c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 x14ac:dyDescent="0.2">
      <c r="A1572" s="158"/>
      <c r="B1572" s="159"/>
      <c r="C1572" s="201" t="s">
        <v>1304</v>
      </c>
      <c r="D1572" s="193"/>
      <c r="E1572" s="194">
        <v>8.8000000000000007</v>
      </c>
      <c r="F1572" s="160"/>
      <c r="G1572" s="160"/>
      <c r="H1572" s="160"/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/>
      <c r="S1572" s="160"/>
      <c r="T1572" s="160"/>
      <c r="U1572" s="160"/>
      <c r="V1572" s="160"/>
      <c r="W1572" s="160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305</v>
      </c>
      <c r="AH1572" s="151">
        <v>0</v>
      </c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ht="33.75" outlineLevel="1" x14ac:dyDescent="0.2">
      <c r="A1573" s="171">
        <v>209</v>
      </c>
      <c r="B1573" s="172" t="s">
        <v>1788</v>
      </c>
      <c r="C1573" s="188" t="s">
        <v>1789</v>
      </c>
      <c r="D1573" s="173" t="s">
        <v>342</v>
      </c>
      <c r="E1573" s="174">
        <v>44.68</v>
      </c>
      <c r="F1573" s="175"/>
      <c r="G1573" s="176">
        <f>ROUND(E1573*F1573,2)</f>
        <v>0</v>
      </c>
      <c r="H1573" s="175"/>
      <c r="I1573" s="176">
        <f>ROUND(E1573*H1573,2)</f>
        <v>0</v>
      </c>
      <c r="J1573" s="175"/>
      <c r="K1573" s="176">
        <f>ROUND(E1573*J1573,2)</f>
        <v>0</v>
      </c>
      <c r="L1573" s="176">
        <v>21</v>
      </c>
      <c r="M1573" s="176">
        <f>G1573*(1+L1573/100)</f>
        <v>0</v>
      </c>
      <c r="N1573" s="176">
        <v>1.6000000000000001E-4</v>
      </c>
      <c r="O1573" s="176">
        <f>ROUND(E1573*N1573,2)</f>
        <v>0.01</v>
      </c>
      <c r="P1573" s="176">
        <v>0</v>
      </c>
      <c r="Q1573" s="176">
        <f>ROUND(E1573*P1573,2)</f>
        <v>0</v>
      </c>
      <c r="R1573" s="176" t="s">
        <v>745</v>
      </c>
      <c r="S1573" s="176" t="s">
        <v>239</v>
      </c>
      <c r="T1573" s="177" t="s">
        <v>300</v>
      </c>
      <c r="U1573" s="160">
        <v>0.87</v>
      </c>
      <c r="V1573" s="160">
        <f>ROUND(E1573*U1573,2)</f>
        <v>38.869999999999997</v>
      </c>
      <c r="W1573" s="160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636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 x14ac:dyDescent="0.2">
      <c r="A1574" s="158"/>
      <c r="B1574" s="159"/>
      <c r="C1574" s="201" t="s">
        <v>1521</v>
      </c>
      <c r="D1574" s="193"/>
      <c r="E1574" s="194">
        <v>5.12</v>
      </c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305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 x14ac:dyDescent="0.2">
      <c r="A1575" s="158"/>
      <c r="B1575" s="159"/>
      <c r="C1575" s="201" t="s">
        <v>1522</v>
      </c>
      <c r="D1575" s="193"/>
      <c r="E1575" s="194">
        <v>0.88</v>
      </c>
      <c r="F1575" s="160"/>
      <c r="G1575" s="160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305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 x14ac:dyDescent="0.2">
      <c r="A1576" s="158"/>
      <c r="B1576" s="159"/>
      <c r="C1576" s="201" t="s">
        <v>1523</v>
      </c>
      <c r="D1576" s="193"/>
      <c r="E1576" s="194">
        <v>9.92</v>
      </c>
      <c r="F1576" s="160"/>
      <c r="G1576" s="160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305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1" x14ac:dyDescent="0.2">
      <c r="A1577" s="158"/>
      <c r="B1577" s="159"/>
      <c r="C1577" s="201" t="s">
        <v>1524</v>
      </c>
      <c r="D1577" s="193"/>
      <c r="E1577" s="194">
        <v>2.56</v>
      </c>
      <c r="F1577" s="160"/>
      <c r="G1577" s="160"/>
      <c r="H1577" s="160"/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305</v>
      </c>
      <c r="AH1577" s="151">
        <v>0</v>
      </c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 x14ac:dyDescent="0.2">
      <c r="A1578" s="158"/>
      <c r="B1578" s="159"/>
      <c r="C1578" s="201" t="s">
        <v>1525</v>
      </c>
      <c r="D1578" s="193"/>
      <c r="E1578" s="194">
        <v>2.96</v>
      </c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305</v>
      </c>
      <c r="AH1578" s="151">
        <v>0</v>
      </c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 x14ac:dyDescent="0.2">
      <c r="A1579" s="158"/>
      <c r="B1579" s="159"/>
      <c r="C1579" s="201" t="s">
        <v>1526</v>
      </c>
      <c r="D1579" s="193"/>
      <c r="E1579" s="194">
        <v>0.57999999999999996</v>
      </c>
      <c r="F1579" s="160"/>
      <c r="G1579" s="160"/>
      <c r="H1579" s="160"/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/>
      <c r="S1579" s="160"/>
      <c r="T1579" s="160"/>
      <c r="U1579" s="160"/>
      <c r="V1579" s="160"/>
      <c r="W1579" s="160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305</v>
      </c>
      <c r="AH1579" s="151">
        <v>0</v>
      </c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 x14ac:dyDescent="0.2">
      <c r="A1580" s="158"/>
      <c r="B1580" s="159"/>
      <c r="C1580" s="201" t="s">
        <v>1527</v>
      </c>
      <c r="D1580" s="193"/>
      <c r="E1580" s="194">
        <v>3.52</v>
      </c>
      <c r="F1580" s="160"/>
      <c r="G1580" s="160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305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 x14ac:dyDescent="0.2">
      <c r="A1581" s="158"/>
      <c r="B1581" s="159"/>
      <c r="C1581" s="201" t="s">
        <v>1528</v>
      </c>
      <c r="D1581" s="193"/>
      <c r="E1581" s="194">
        <v>1.78</v>
      </c>
      <c r="F1581" s="160"/>
      <c r="G1581" s="160"/>
      <c r="H1581" s="160"/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/>
      <c r="S1581" s="160"/>
      <c r="T1581" s="160"/>
      <c r="U1581" s="160"/>
      <c r="V1581" s="160"/>
      <c r="W1581" s="160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305</v>
      </c>
      <c r="AH1581" s="151">
        <v>0</v>
      </c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 x14ac:dyDescent="0.2">
      <c r="A1582" s="158"/>
      <c r="B1582" s="159"/>
      <c r="C1582" s="201" t="s">
        <v>1529</v>
      </c>
      <c r="D1582" s="193"/>
      <c r="E1582" s="194">
        <v>1.28</v>
      </c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305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1" x14ac:dyDescent="0.2">
      <c r="A1583" s="158"/>
      <c r="B1583" s="159"/>
      <c r="C1583" s="201" t="s">
        <v>1530</v>
      </c>
      <c r="D1583" s="193"/>
      <c r="E1583" s="194">
        <v>0.57999999999999996</v>
      </c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305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 x14ac:dyDescent="0.2">
      <c r="A1584" s="158"/>
      <c r="B1584" s="159"/>
      <c r="C1584" s="201" t="s">
        <v>1531</v>
      </c>
      <c r="D1584" s="193"/>
      <c r="E1584" s="194">
        <v>3.84</v>
      </c>
      <c r="F1584" s="160"/>
      <c r="G1584" s="160"/>
      <c r="H1584" s="160"/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/>
      <c r="S1584" s="160"/>
      <c r="T1584" s="160"/>
      <c r="U1584" s="160"/>
      <c r="V1584" s="160"/>
      <c r="W1584" s="160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305</v>
      </c>
      <c r="AH1584" s="151">
        <v>0</v>
      </c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 x14ac:dyDescent="0.2">
      <c r="A1585" s="158"/>
      <c r="B1585" s="159"/>
      <c r="C1585" s="201" t="s">
        <v>1532</v>
      </c>
      <c r="D1585" s="193"/>
      <c r="E1585" s="194">
        <v>3.52</v>
      </c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305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outlineLevel="1" x14ac:dyDescent="0.2">
      <c r="A1586" s="158"/>
      <c r="B1586" s="159"/>
      <c r="C1586" s="201" t="s">
        <v>1790</v>
      </c>
      <c r="D1586" s="193"/>
      <c r="E1586" s="194">
        <v>2.1800000000000002</v>
      </c>
      <c r="F1586" s="160"/>
      <c r="G1586" s="160"/>
      <c r="H1586" s="160"/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/>
      <c r="S1586" s="160"/>
      <c r="T1586" s="160"/>
      <c r="U1586" s="160"/>
      <c r="V1586" s="160"/>
      <c r="W1586" s="160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305</v>
      </c>
      <c r="AH1586" s="151">
        <v>0</v>
      </c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 x14ac:dyDescent="0.2">
      <c r="A1587" s="158"/>
      <c r="B1587" s="159"/>
      <c r="C1587" s="201" t="s">
        <v>1791</v>
      </c>
      <c r="D1587" s="193"/>
      <c r="E1587" s="194">
        <v>2.1800000000000002</v>
      </c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305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outlineLevel="1" x14ac:dyDescent="0.2">
      <c r="A1588" s="158"/>
      <c r="B1588" s="159"/>
      <c r="C1588" s="201" t="s">
        <v>1792</v>
      </c>
      <c r="D1588" s="193"/>
      <c r="E1588" s="194">
        <v>0.98</v>
      </c>
      <c r="F1588" s="160"/>
      <c r="G1588" s="160"/>
      <c r="H1588" s="160"/>
      <c r="I1588" s="160"/>
      <c r="J1588" s="160"/>
      <c r="K1588" s="160"/>
      <c r="L1588" s="160"/>
      <c r="M1588" s="160"/>
      <c r="N1588" s="160"/>
      <c r="O1588" s="160"/>
      <c r="P1588" s="160"/>
      <c r="Q1588" s="160"/>
      <c r="R1588" s="160"/>
      <c r="S1588" s="160"/>
      <c r="T1588" s="160"/>
      <c r="U1588" s="160"/>
      <c r="V1588" s="160"/>
      <c r="W1588" s="160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305</v>
      </c>
      <c r="AH1588" s="151">
        <v>0</v>
      </c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 x14ac:dyDescent="0.2">
      <c r="A1589" s="158"/>
      <c r="B1589" s="159"/>
      <c r="C1589" s="201" t="s">
        <v>1793</v>
      </c>
      <c r="D1589" s="193"/>
      <c r="E1589" s="194">
        <v>2.8</v>
      </c>
      <c r="F1589" s="160"/>
      <c r="G1589" s="160"/>
      <c r="H1589" s="160"/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/>
      <c r="S1589" s="160"/>
      <c r="T1589" s="160"/>
      <c r="U1589" s="160"/>
      <c r="V1589" s="160"/>
      <c r="W1589" s="160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305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 x14ac:dyDescent="0.2">
      <c r="A1590" s="171">
        <v>210</v>
      </c>
      <c r="B1590" s="172" t="s">
        <v>1794</v>
      </c>
      <c r="C1590" s="188" t="s">
        <v>1795</v>
      </c>
      <c r="D1590" s="173" t="s">
        <v>252</v>
      </c>
      <c r="E1590" s="174">
        <v>9</v>
      </c>
      <c r="F1590" s="175"/>
      <c r="G1590" s="176">
        <f>ROUND(E1590*F1590,2)</f>
        <v>0</v>
      </c>
      <c r="H1590" s="175"/>
      <c r="I1590" s="176">
        <f>ROUND(E1590*H1590,2)</f>
        <v>0</v>
      </c>
      <c r="J1590" s="175"/>
      <c r="K1590" s="176">
        <f>ROUND(E1590*J1590,2)</f>
        <v>0</v>
      </c>
      <c r="L1590" s="176">
        <v>21</v>
      </c>
      <c r="M1590" s="176">
        <f>G1590*(1+L1590/100)</f>
        <v>0</v>
      </c>
      <c r="N1590" s="176">
        <v>4.0000000000000002E-4</v>
      </c>
      <c r="O1590" s="176">
        <f>ROUND(E1590*N1590,2)</f>
        <v>0</v>
      </c>
      <c r="P1590" s="176">
        <v>0</v>
      </c>
      <c r="Q1590" s="176">
        <f>ROUND(E1590*P1590,2)</f>
        <v>0</v>
      </c>
      <c r="R1590" s="176" t="s">
        <v>745</v>
      </c>
      <c r="S1590" s="176" t="s">
        <v>239</v>
      </c>
      <c r="T1590" s="177" t="s">
        <v>300</v>
      </c>
      <c r="U1590" s="160">
        <v>4.0199999999999996</v>
      </c>
      <c r="V1590" s="160">
        <f>ROUND(E1590*U1590,2)</f>
        <v>36.18</v>
      </c>
      <c r="W1590" s="160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636</v>
      </c>
      <c r="AH1590" s="151"/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1" x14ac:dyDescent="0.2">
      <c r="A1591" s="158"/>
      <c r="B1591" s="159"/>
      <c r="C1591" s="201" t="s">
        <v>1796</v>
      </c>
      <c r="D1591" s="193"/>
      <c r="E1591" s="194">
        <v>2</v>
      </c>
      <c r="F1591" s="160"/>
      <c r="G1591" s="160"/>
      <c r="H1591" s="160"/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/>
      <c r="S1591" s="160"/>
      <c r="T1591" s="160"/>
      <c r="U1591" s="160"/>
      <c r="V1591" s="160"/>
      <c r="W1591" s="160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305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 x14ac:dyDescent="0.2">
      <c r="A1592" s="158"/>
      <c r="B1592" s="159"/>
      <c r="C1592" s="201" t="s">
        <v>1797</v>
      </c>
      <c r="D1592" s="193"/>
      <c r="E1592" s="194">
        <v>1</v>
      </c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305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1" x14ac:dyDescent="0.2">
      <c r="A1593" s="158"/>
      <c r="B1593" s="159"/>
      <c r="C1593" s="201" t="s">
        <v>1798</v>
      </c>
      <c r="D1593" s="193"/>
      <c r="E1593" s="194">
        <v>3</v>
      </c>
      <c r="F1593" s="160"/>
      <c r="G1593" s="160"/>
      <c r="H1593" s="160"/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/>
      <c r="S1593" s="160"/>
      <c r="T1593" s="160"/>
      <c r="U1593" s="160"/>
      <c r="V1593" s="160"/>
      <c r="W1593" s="160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305</v>
      </c>
      <c r="AH1593" s="151">
        <v>0</v>
      </c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 x14ac:dyDescent="0.2">
      <c r="A1594" s="158"/>
      <c r="B1594" s="159"/>
      <c r="C1594" s="201" t="s">
        <v>1799</v>
      </c>
      <c r="D1594" s="193"/>
      <c r="E1594" s="194">
        <v>2</v>
      </c>
      <c r="F1594" s="160"/>
      <c r="G1594" s="160"/>
      <c r="H1594" s="160"/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/>
      <c r="S1594" s="160"/>
      <c r="T1594" s="160"/>
      <c r="U1594" s="160"/>
      <c r="V1594" s="160"/>
      <c r="W1594" s="160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305</v>
      </c>
      <c r="AH1594" s="151">
        <v>0</v>
      </c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 x14ac:dyDescent="0.2">
      <c r="A1595" s="158"/>
      <c r="B1595" s="159"/>
      <c r="C1595" s="201" t="s">
        <v>1800</v>
      </c>
      <c r="D1595" s="193"/>
      <c r="E1595" s="194">
        <v>1</v>
      </c>
      <c r="F1595" s="160"/>
      <c r="G1595" s="160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305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outlineLevel="1" x14ac:dyDescent="0.2">
      <c r="A1596" s="171">
        <v>211</v>
      </c>
      <c r="B1596" s="172" t="s">
        <v>1801</v>
      </c>
      <c r="C1596" s="188" t="s">
        <v>1802</v>
      </c>
      <c r="D1596" s="173" t="s">
        <v>252</v>
      </c>
      <c r="E1596" s="174">
        <v>28</v>
      </c>
      <c r="F1596" s="175"/>
      <c r="G1596" s="176">
        <f>ROUND(E1596*F1596,2)</f>
        <v>0</v>
      </c>
      <c r="H1596" s="175"/>
      <c r="I1596" s="176">
        <f>ROUND(E1596*H1596,2)</f>
        <v>0</v>
      </c>
      <c r="J1596" s="175"/>
      <c r="K1596" s="176">
        <f>ROUND(E1596*J1596,2)</f>
        <v>0</v>
      </c>
      <c r="L1596" s="176">
        <v>21</v>
      </c>
      <c r="M1596" s="176">
        <f>G1596*(1+L1596/100)</f>
        <v>0</v>
      </c>
      <c r="N1596" s="176">
        <v>0</v>
      </c>
      <c r="O1596" s="176">
        <f>ROUND(E1596*N1596,2)</f>
        <v>0</v>
      </c>
      <c r="P1596" s="176">
        <v>0</v>
      </c>
      <c r="Q1596" s="176">
        <f>ROUND(E1596*P1596,2)</f>
        <v>0</v>
      </c>
      <c r="R1596" s="176" t="s">
        <v>745</v>
      </c>
      <c r="S1596" s="176" t="s">
        <v>239</v>
      </c>
      <c r="T1596" s="177" t="s">
        <v>300</v>
      </c>
      <c r="U1596" s="160">
        <v>0.77500000000000002</v>
      </c>
      <c r="V1596" s="160">
        <f>ROUND(E1596*U1596,2)</f>
        <v>21.7</v>
      </c>
      <c r="W1596" s="160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636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1" x14ac:dyDescent="0.2">
      <c r="A1597" s="158"/>
      <c r="B1597" s="159"/>
      <c r="C1597" s="201" t="s">
        <v>1803</v>
      </c>
      <c r="D1597" s="193"/>
      <c r="E1597" s="194">
        <v>25</v>
      </c>
      <c r="F1597" s="160"/>
      <c r="G1597" s="160"/>
      <c r="H1597" s="160"/>
      <c r="I1597" s="160"/>
      <c r="J1597" s="160"/>
      <c r="K1597" s="160"/>
      <c r="L1597" s="160"/>
      <c r="M1597" s="160"/>
      <c r="N1597" s="160"/>
      <c r="O1597" s="160"/>
      <c r="P1597" s="160"/>
      <c r="Q1597" s="160"/>
      <c r="R1597" s="160"/>
      <c r="S1597" s="160"/>
      <c r="T1597" s="160"/>
      <c r="U1597" s="160"/>
      <c r="V1597" s="160"/>
      <c r="W1597" s="160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305</v>
      </c>
      <c r="AH1597" s="151">
        <v>0</v>
      </c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 x14ac:dyDescent="0.2">
      <c r="A1598" s="158"/>
      <c r="B1598" s="159"/>
      <c r="C1598" s="201" t="s">
        <v>1804</v>
      </c>
      <c r="D1598" s="193"/>
      <c r="E1598" s="194">
        <v>3</v>
      </c>
      <c r="F1598" s="160"/>
      <c r="G1598" s="160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305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 x14ac:dyDescent="0.2">
      <c r="A1599" s="171">
        <v>212</v>
      </c>
      <c r="B1599" s="172" t="s">
        <v>1801</v>
      </c>
      <c r="C1599" s="188" t="s">
        <v>1802</v>
      </c>
      <c r="D1599" s="173" t="s">
        <v>252</v>
      </c>
      <c r="E1599" s="174">
        <v>1</v>
      </c>
      <c r="F1599" s="175"/>
      <c r="G1599" s="176">
        <f>ROUND(E1599*F1599,2)</f>
        <v>0</v>
      </c>
      <c r="H1599" s="175"/>
      <c r="I1599" s="176">
        <f>ROUND(E1599*H1599,2)</f>
        <v>0</v>
      </c>
      <c r="J1599" s="175"/>
      <c r="K1599" s="176">
        <f>ROUND(E1599*J1599,2)</f>
        <v>0</v>
      </c>
      <c r="L1599" s="176">
        <v>21</v>
      </c>
      <c r="M1599" s="176">
        <f>G1599*(1+L1599/100)</f>
        <v>0</v>
      </c>
      <c r="N1599" s="176">
        <v>4.0000000000000002E-4</v>
      </c>
      <c r="O1599" s="176">
        <f>ROUND(E1599*N1599,2)</f>
        <v>0</v>
      </c>
      <c r="P1599" s="176">
        <v>0</v>
      </c>
      <c r="Q1599" s="176">
        <f>ROUND(E1599*P1599,2)</f>
        <v>0</v>
      </c>
      <c r="R1599" s="176" t="s">
        <v>745</v>
      </c>
      <c r="S1599" s="176" t="s">
        <v>239</v>
      </c>
      <c r="T1599" s="177" t="s">
        <v>300</v>
      </c>
      <c r="U1599" s="160">
        <v>0.77500000000000002</v>
      </c>
      <c r="V1599" s="160">
        <f>ROUND(E1599*U1599,2)</f>
        <v>0.78</v>
      </c>
      <c r="W1599" s="160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301</v>
      </c>
      <c r="AH1599" s="151"/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 x14ac:dyDescent="0.2">
      <c r="A1600" s="158"/>
      <c r="B1600" s="159"/>
      <c r="C1600" s="201" t="s">
        <v>1805</v>
      </c>
      <c r="D1600" s="193"/>
      <c r="E1600" s="194">
        <v>1</v>
      </c>
      <c r="F1600" s="160"/>
      <c r="G1600" s="160"/>
      <c r="H1600" s="160"/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/>
      <c r="S1600" s="160"/>
      <c r="T1600" s="160"/>
      <c r="U1600" s="160"/>
      <c r="V1600" s="160"/>
      <c r="W1600" s="160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305</v>
      </c>
      <c r="AH1600" s="151">
        <v>0</v>
      </c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1" x14ac:dyDescent="0.2">
      <c r="A1601" s="171">
        <v>213</v>
      </c>
      <c r="B1601" s="172" t="s">
        <v>1806</v>
      </c>
      <c r="C1601" s="188" t="s">
        <v>1807</v>
      </c>
      <c r="D1601" s="173" t="s">
        <v>252</v>
      </c>
      <c r="E1601" s="174">
        <v>1</v>
      </c>
      <c r="F1601" s="175"/>
      <c r="G1601" s="176">
        <f>ROUND(E1601*F1601,2)</f>
        <v>0</v>
      </c>
      <c r="H1601" s="175"/>
      <c r="I1601" s="176">
        <f>ROUND(E1601*H1601,2)</f>
        <v>0</v>
      </c>
      <c r="J1601" s="175"/>
      <c r="K1601" s="176">
        <f>ROUND(E1601*J1601,2)</f>
        <v>0</v>
      </c>
      <c r="L1601" s="176">
        <v>21</v>
      </c>
      <c r="M1601" s="176">
        <f>G1601*(1+L1601/100)</f>
        <v>0</v>
      </c>
      <c r="N1601" s="176">
        <v>4.0000000000000002E-4</v>
      </c>
      <c r="O1601" s="176">
        <f>ROUND(E1601*N1601,2)</f>
        <v>0</v>
      </c>
      <c r="P1601" s="176">
        <v>0</v>
      </c>
      <c r="Q1601" s="176">
        <f>ROUND(E1601*P1601,2)</f>
        <v>0</v>
      </c>
      <c r="R1601" s="176"/>
      <c r="S1601" s="176" t="s">
        <v>253</v>
      </c>
      <c r="T1601" s="177" t="s">
        <v>838</v>
      </c>
      <c r="U1601" s="160">
        <v>0</v>
      </c>
      <c r="V1601" s="160">
        <f>ROUND(E1601*U1601,2)</f>
        <v>0</v>
      </c>
      <c r="W1601" s="160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301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 x14ac:dyDescent="0.2">
      <c r="A1602" s="158"/>
      <c r="B1602" s="159"/>
      <c r="C1602" s="201" t="s">
        <v>1808</v>
      </c>
      <c r="D1602" s="193"/>
      <c r="E1602" s="194">
        <v>1</v>
      </c>
      <c r="F1602" s="160"/>
      <c r="G1602" s="160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305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ht="22.5" outlineLevel="1" x14ac:dyDescent="0.2">
      <c r="A1603" s="171">
        <v>214</v>
      </c>
      <c r="B1603" s="172" t="s">
        <v>1809</v>
      </c>
      <c r="C1603" s="188" t="s">
        <v>1810</v>
      </c>
      <c r="D1603" s="173" t="s">
        <v>252</v>
      </c>
      <c r="E1603" s="174">
        <v>15</v>
      </c>
      <c r="F1603" s="175"/>
      <c r="G1603" s="176">
        <f>ROUND(E1603*F1603,2)</f>
        <v>0</v>
      </c>
      <c r="H1603" s="175"/>
      <c r="I1603" s="176">
        <f>ROUND(E1603*H1603,2)</f>
        <v>0</v>
      </c>
      <c r="J1603" s="175"/>
      <c r="K1603" s="176">
        <f>ROUND(E1603*J1603,2)</f>
        <v>0</v>
      </c>
      <c r="L1603" s="176">
        <v>21</v>
      </c>
      <c r="M1603" s="176">
        <f>G1603*(1+L1603/100)</f>
        <v>0</v>
      </c>
      <c r="N1603" s="176">
        <v>4.0000000000000002E-4</v>
      </c>
      <c r="O1603" s="176">
        <f>ROUND(E1603*N1603,2)</f>
        <v>0.01</v>
      </c>
      <c r="P1603" s="176">
        <v>0</v>
      </c>
      <c r="Q1603" s="176">
        <f>ROUND(E1603*P1603,2)</f>
        <v>0</v>
      </c>
      <c r="R1603" s="176" t="s">
        <v>1811</v>
      </c>
      <c r="S1603" s="176" t="s">
        <v>239</v>
      </c>
      <c r="T1603" s="177" t="s">
        <v>300</v>
      </c>
      <c r="U1603" s="160">
        <v>4.4927999999999999</v>
      </c>
      <c r="V1603" s="160">
        <f>ROUND(E1603*U1603,2)</f>
        <v>67.39</v>
      </c>
      <c r="W1603" s="160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1812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 x14ac:dyDescent="0.2">
      <c r="A1604" s="158"/>
      <c r="B1604" s="159"/>
      <c r="C1604" s="265" t="s">
        <v>1813</v>
      </c>
      <c r="D1604" s="266"/>
      <c r="E1604" s="266"/>
      <c r="F1604" s="266"/>
      <c r="G1604" s="266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303</v>
      </c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 x14ac:dyDescent="0.2">
      <c r="A1605" s="158"/>
      <c r="B1605" s="159"/>
      <c r="C1605" s="201" t="s">
        <v>1814</v>
      </c>
      <c r="D1605" s="193"/>
      <c r="E1605" s="194">
        <v>1</v>
      </c>
      <c r="F1605" s="160"/>
      <c r="G1605" s="160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305</v>
      </c>
      <c r="AH1605" s="151">
        <v>0</v>
      </c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1" x14ac:dyDescent="0.2">
      <c r="A1606" s="158"/>
      <c r="B1606" s="159"/>
      <c r="C1606" s="201" t="s">
        <v>1815</v>
      </c>
      <c r="D1606" s="193"/>
      <c r="E1606" s="194">
        <v>1</v>
      </c>
      <c r="F1606" s="160"/>
      <c r="G1606" s="160"/>
      <c r="H1606" s="160"/>
      <c r="I1606" s="160"/>
      <c r="J1606" s="160"/>
      <c r="K1606" s="160"/>
      <c r="L1606" s="160"/>
      <c r="M1606" s="160"/>
      <c r="N1606" s="160"/>
      <c r="O1606" s="160"/>
      <c r="P1606" s="160"/>
      <c r="Q1606" s="160"/>
      <c r="R1606" s="160"/>
      <c r="S1606" s="160"/>
      <c r="T1606" s="160"/>
      <c r="U1606" s="160"/>
      <c r="V1606" s="160"/>
      <c r="W1606" s="160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305</v>
      </c>
      <c r="AH1606" s="151">
        <v>0</v>
      </c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1" x14ac:dyDescent="0.2">
      <c r="A1607" s="158"/>
      <c r="B1607" s="159"/>
      <c r="C1607" s="201" t="s">
        <v>1816</v>
      </c>
      <c r="D1607" s="193"/>
      <c r="E1607" s="194">
        <v>5</v>
      </c>
      <c r="F1607" s="160"/>
      <c r="G1607" s="160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305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 x14ac:dyDescent="0.2">
      <c r="A1608" s="158"/>
      <c r="B1608" s="159"/>
      <c r="C1608" s="201" t="s">
        <v>1817</v>
      </c>
      <c r="D1608" s="193"/>
      <c r="E1608" s="194">
        <v>4</v>
      </c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305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 x14ac:dyDescent="0.2">
      <c r="A1609" s="158"/>
      <c r="B1609" s="159"/>
      <c r="C1609" s="201" t="s">
        <v>1818</v>
      </c>
      <c r="D1609" s="193"/>
      <c r="E1609" s="194">
        <v>1</v>
      </c>
      <c r="F1609" s="160"/>
      <c r="G1609" s="160"/>
      <c r="H1609" s="160"/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/>
      <c r="S1609" s="160"/>
      <c r="T1609" s="160"/>
      <c r="U1609" s="160"/>
      <c r="V1609" s="160"/>
      <c r="W1609" s="160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305</v>
      </c>
      <c r="AH1609" s="151">
        <v>0</v>
      </c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outlineLevel="1" x14ac:dyDescent="0.2">
      <c r="A1610" s="158"/>
      <c r="B1610" s="159"/>
      <c r="C1610" s="201" t="s">
        <v>1819</v>
      </c>
      <c r="D1610" s="193"/>
      <c r="E1610" s="194">
        <v>1</v>
      </c>
      <c r="F1610" s="160"/>
      <c r="G1610" s="160"/>
      <c r="H1610" s="160"/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/>
      <c r="S1610" s="160"/>
      <c r="T1610" s="160"/>
      <c r="U1610" s="160"/>
      <c r="V1610" s="160"/>
      <c r="W1610" s="160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305</v>
      </c>
      <c r="AH1610" s="151">
        <v>0</v>
      </c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outlineLevel="1" x14ac:dyDescent="0.2">
      <c r="A1611" s="158"/>
      <c r="B1611" s="159"/>
      <c r="C1611" s="201" t="s">
        <v>1820</v>
      </c>
      <c r="D1611" s="193"/>
      <c r="E1611" s="194">
        <v>2</v>
      </c>
      <c r="F1611" s="160"/>
      <c r="G1611" s="160"/>
      <c r="H1611" s="160"/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/>
      <c r="S1611" s="160"/>
      <c r="T1611" s="160"/>
      <c r="U1611" s="160"/>
      <c r="V1611" s="160"/>
      <c r="W1611" s="160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305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outlineLevel="1" x14ac:dyDescent="0.2">
      <c r="A1612" s="171">
        <v>215</v>
      </c>
      <c r="B1612" s="172" t="s">
        <v>1821</v>
      </c>
      <c r="C1612" s="188" t="s">
        <v>1822</v>
      </c>
      <c r="D1612" s="173" t="s">
        <v>252</v>
      </c>
      <c r="E1612" s="174">
        <v>25</v>
      </c>
      <c r="F1612" s="175"/>
      <c r="G1612" s="176">
        <f>ROUND(E1612*F1612,2)</f>
        <v>0</v>
      </c>
      <c r="H1612" s="175"/>
      <c r="I1612" s="176">
        <f>ROUND(E1612*H1612,2)</f>
        <v>0</v>
      </c>
      <c r="J1612" s="175"/>
      <c r="K1612" s="176">
        <f>ROUND(E1612*J1612,2)</f>
        <v>0</v>
      </c>
      <c r="L1612" s="176">
        <v>21</v>
      </c>
      <c r="M1612" s="176">
        <f>G1612*(1+L1612/100)</f>
        <v>0</v>
      </c>
      <c r="N1612" s="176">
        <v>7.5000000000000002E-4</v>
      </c>
      <c r="O1612" s="176">
        <f>ROUND(E1612*N1612,2)</f>
        <v>0.02</v>
      </c>
      <c r="P1612" s="176">
        <v>0</v>
      </c>
      <c r="Q1612" s="176">
        <f>ROUND(E1612*P1612,2)</f>
        <v>0</v>
      </c>
      <c r="R1612" s="176" t="s">
        <v>459</v>
      </c>
      <c r="S1612" s="176" t="s">
        <v>239</v>
      </c>
      <c r="T1612" s="177" t="s">
        <v>300</v>
      </c>
      <c r="U1612" s="160">
        <v>0</v>
      </c>
      <c r="V1612" s="160">
        <f>ROUND(E1612*U1612,2)</f>
        <v>0</v>
      </c>
      <c r="W1612" s="160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654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 x14ac:dyDescent="0.2">
      <c r="A1613" s="158"/>
      <c r="B1613" s="159"/>
      <c r="C1613" s="201" t="s">
        <v>1803</v>
      </c>
      <c r="D1613" s="193"/>
      <c r="E1613" s="194">
        <v>25</v>
      </c>
      <c r="F1613" s="160"/>
      <c r="G1613" s="160"/>
      <c r="H1613" s="160"/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/>
      <c r="S1613" s="160"/>
      <c r="T1613" s="160"/>
      <c r="U1613" s="160"/>
      <c r="V1613" s="160"/>
      <c r="W1613" s="160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305</v>
      </c>
      <c r="AH1613" s="151">
        <v>0</v>
      </c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1" x14ac:dyDescent="0.2">
      <c r="A1614" s="171">
        <v>216</v>
      </c>
      <c r="B1614" s="172" t="s">
        <v>1823</v>
      </c>
      <c r="C1614" s="188" t="s">
        <v>1824</v>
      </c>
      <c r="D1614" s="173" t="s">
        <v>252</v>
      </c>
      <c r="E1614" s="174">
        <v>3</v>
      </c>
      <c r="F1614" s="175"/>
      <c r="G1614" s="176">
        <f>ROUND(E1614*F1614,2)</f>
        <v>0</v>
      </c>
      <c r="H1614" s="175"/>
      <c r="I1614" s="176">
        <f>ROUND(E1614*H1614,2)</f>
        <v>0</v>
      </c>
      <c r="J1614" s="175"/>
      <c r="K1614" s="176">
        <f>ROUND(E1614*J1614,2)</f>
        <v>0</v>
      </c>
      <c r="L1614" s="176">
        <v>21</v>
      </c>
      <c r="M1614" s="176">
        <f>G1614*(1+L1614/100)</f>
        <v>0</v>
      </c>
      <c r="N1614" s="176">
        <v>0</v>
      </c>
      <c r="O1614" s="176">
        <f>ROUND(E1614*N1614,2)</f>
        <v>0</v>
      </c>
      <c r="P1614" s="176">
        <v>0</v>
      </c>
      <c r="Q1614" s="176">
        <f>ROUND(E1614*P1614,2)</f>
        <v>0</v>
      </c>
      <c r="R1614" s="176" t="s">
        <v>459</v>
      </c>
      <c r="S1614" s="176" t="s">
        <v>239</v>
      </c>
      <c r="T1614" s="177" t="s">
        <v>300</v>
      </c>
      <c r="U1614" s="160">
        <v>0</v>
      </c>
      <c r="V1614" s="160">
        <f>ROUND(E1614*U1614,2)</f>
        <v>0</v>
      </c>
      <c r="W1614" s="160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 t="s">
        <v>654</v>
      </c>
      <c r="AH1614" s="151"/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1" x14ac:dyDescent="0.2">
      <c r="A1615" s="158"/>
      <c r="B1615" s="159"/>
      <c r="C1615" s="201" t="s">
        <v>1804</v>
      </c>
      <c r="D1615" s="193"/>
      <c r="E1615" s="194">
        <v>3</v>
      </c>
      <c r="F1615" s="160"/>
      <c r="G1615" s="160"/>
      <c r="H1615" s="160"/>
      <c r="I1615" s="160"/>
      <c r="J1615" s="160"/>
      <c r="K1615" s="160"/>
      <c r="L1615" s="160"/>
      <c r="M1615" s="160"/>
      <c r="N1615" s="160"/>
      <c r="O1615" s="160"/>
      <c r="P1615" s="160"/>
      <c r="Q1615" s="160"/>
      <c r="R1615" s="160"/>
      <c r="S1615" s="160"/>
      <c r="T1615" s="160"/>
      <c r="U1615" s="160"/>
      <c r="V1615" s="160"/>
      <c r="W1615" s="160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305</v>
      </c>
      <c r="AH1615" s="151">
        <v>0</v>
      </c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ht="22.5" outlineLevel="1" x14ac:dyDescent="0.2">
      <c r="A1616" s="171">
        <v>217</v>
      </c>
      <c r="B1616" s="172" t="s">
        <v>1825</v>
      </c>
      <c r="C1616" s="188" t="s">
        <v>1826</v>
      </c>
      <c r="D1616" s="173" t="s">
        <v>252</v>
      </c>
      <c r="E1616" s="174">
        <v>25</v>
      </c>
      <c r="F1616" s="175"/>
      <c r="G1616" s="176">
        <f>ROUND(E1616*F1616,2)</f>
        <v>0</v>
      </c>
      <c r="H1616" s="175"/>
      <c r="I1616" s="176">
        <f>ROUND(E1616*H1616,2)</f>
        <v>0</v>
      </c>
      <c r="J1616" s="175"/>
      <c r="K1616" s="176">
        <f>ROUND(E1616*J1616,2)</f>
        <v>0</v>
      </c>
      <c r="L1616" s="176">
        <v>21</v>
      </c>
      <c r="M1616" s="176">
        <f>G1616*(1+L1616/100)</f>
        <v>0</v>
      </c>
      <c r="N1616" s="176">
        <v>4.4999999999999999E-4</v>
      </c>
      <c r="O1616" s="176">
        <f>ROUND(E1616*N1616,2)</f>
        <v>0.01</v>
      </c>
      <c r="P1616" s="176">
        <v>0</v>
      </c>
      <c r="Q1616" s="176">
        <f>ROUND(E1616*P1616,2)</f>
        <v>0</v>
      </c>
      <c r="R1616" s="176" t="s">
        <v>459</v>
      </c>
      <c r="S1616" s="176" t="s">
        <v>239</v>
      </c>
      <c r="T1616" s="177" t="s">
        <v>300</v>
      </c>
      <c r="U1616" s="160">
        <v>0</v>
      </c>
      <c r="V1616" s="160">
        <f>ROUND(E1616*U1616,2)</f>
        <v>0</v>
      </c>
      <c r="W1616" s="160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654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 x14ac:dyDescent="0.2">
      <c r="A1617" s="158"/>
      <c r="B1617" s="159"/>
      <c r="C1617" s="201" t="s">
        <v>1803</v>
      </c>
      <c r="D1617" s="193"/>
      <c r="E1617" s="194">
        <v>25</v>
      </c>
      <c r="F1617" s="160"/>
      <c r="G1617" s="160"/>
      <c r="H1617" s="160"/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/>
      <c r="S1617" s="160"/>
      <c r="T1617" s="160"/>
      <c r="U1617" s="160"/>
      <c r="V1617" s="160"/>
      <c r="W1617" s="160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305</v>
      </c>
      <c r="AH1617" s="151">
        <v>0</v>
      </c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ht="22.5" outlineLevel="1" x14ac:dyDescent="0.2">
      <c r="A1618" s="171">
        <v>218</v>
      </c>
      <c r="B1618" s="172" t="s">
        <v>1827</v>
      </c>
      <c r="C1618" s="188" t="s">
        <v>1828</v>
      </c>
      <c r="D1618" s="173" t="s">
        <v>252</v>
      </c>
      <c r="E1618" s="174">
        <v>2</v>
      </c>
      <c r="F1618" s="175"/>
      <c r="G1618" s="176">
        <f>ROUND(E1618*F1618,2)</f>
        <v>0</v>
      </c>
      <c r="H1618" s="175"/>
      <c r="I1618" s="176">
        <f>ROUND(E1618*H1618,2)</f>
        <v>0</v>
      </c>
      <c r="J1618" s="175"/>
      <c r="K1618" s="176">
        <f>ROUND(E1618*J1618,2)</f>
        <v>0</v>
      </c>
      <c r="L1618" s="176">
        <v>21</v>
      </c>
      <c r="M1618" s="176">
        <f>G1618*(1+L1618/100)</f>
        <v>0</v>
      </c>
      <c r="N1618" s="176">
        <v>1.4999999999999999E-2</v>
      </c>
      <c r="O1618" s="176">
        <f>ROUND(E1618*N1618,2)</f>
        <v>0.03</v>
      </c>
      <c r="P1618" s="176">
        <v>0</v>
      </c>
      <c r="Q1618" s="176">
        <f>ROUND(E1618*P1618,2)</f>
        <v>0</v>
      </c>
      <c r="R1618" s="176" t="s">
        <v>459</v>
      </c>
      <c r="S1618" s="176" t="s">
        <v>239</v>
      </c>
      <c r="T1618" s="177" t="s">
        <v>300</v>
      </c>
      <c r="U1618" s="160">
        <v>0</v>
      </c>
      <c r="V1618" s="160">
        <f>ROUND(E1618*U1618,2)</f>
        <v>0</v>
      </c>
      <c r="W1618" s="160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460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1" x14ac:dyDescent="0.2">
      <c r="A1619" s="158"/>
      <c r="B1619" s="159"/>
      <c r="C1619" s="201" t="s">
        <v>1796</v>
      </c>
      <c r="D1619" s="193"/>
      <c r="E1619" s="194">
        <v>2</v>
      </c>
      <c r="F1619" s="160"/>
      <c r="G1619" s="160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/>
      <c r="T1619" s="160"/>
      <c r="U1619" s="160"/>
      <c r="V1619" s="160"/>
      <c r="W1619" s="160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305</v>
      </c>
      <c r="AH1619" s="151">
        <v>0</v>
      </c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ht="22.5" outlineLevel="1" x14ac:dyDescent="0.2">
      <c r="A1620" s="171">
        <v>219</v>
      </c>
      <c r="B1620" s="172" t="s">
        <v>1829</v>
      </c>
      <c r="C1620" s="188" t="s">
        <v>1830</v>
      </c>
      <c r="D1620" s="173" t="s">
        <v>252</v>
      </c>
      <c r="E1620" s="174">
        <v>1</v>
      </c>
      <c r="F1620" s="175"/>
      <c r="G1620" s="176">
        <f>ROUND(E1620*F1620,2)</f>
        <v>0</v>
      </c>
      <c r="H1620" s="175"/>
      <c r="I1620" s="176">
        <f>ROUND(E1620*H1620,2)</f>
        <v>0</v>
      </c>
      <c r="J1620" s="175"/>
      <c r="K1620" s="176">
        <f>ROUND(E1620*J1620,2)</f>
        <v>0</v>
      </c>
      <c r="L1620" s="176">
        <v>21</v>
      </c>
      <c r="M1620" s="176">
        <f>G1620*(1+L1620/100)</f>
        <v>0</v>
      </c>
      <c r="N1620" s="176">
        <v>1.7000000000000001E-2</v>
      </c>
      <c r="O1620" s="176">
        <f>ROUND(E1620*N1620,2)</f>
        <v>0.02</v>
      </c>
      <c r="P1620" s="176">
        <v>0</v>
      </c>
      <c r="Q1620" s="176">
        <f>ROUND(E1620*P1620,2)</f>
        <v>0</v>
      </c>
      <c r="R1620" s="176" t="s">
        <v>459</v>
      </c>
      <c r="S1620" s="176" t="s">
        <v>239</v>
      </c>
      <c r="T1620" s="177" t="s">
        <v>300</v>
      </c>
      <c r="U1620" s="160">
        <v>0</v>
      </c>
      <c r="V1620" s="160">
        <f>ROUND(E1620*U1620,2)</f>
        <v>0</v>
      </c>
      <c r="W1620" s="160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460</v>
      </c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 x14ac:dyDescent="0.2">
      <c r="A1621" s="158"/>
      <c r="B1621" s="159"/>
      <c r="C1621" s="201" t="s">
        <v>1797</v>
      </c>
      <c r="D1621" s="193"/>
      <c r="E1621" s="194">
        <v>1</v>
      </c>
      <c r="F1621" s="160"/>
      <c r="G1621" s="160"/>
      <c r="H1621" s="160"/>
      <c r="I1621" s="160"/>
      <c r="J1621" s="160"/>
      <c r="K1621" s="160"/>
      <c r="L1621" s="160"/>
      <c r="M1621" s="160"/>
      <c r="N1621" s="160"/>
      <c r="O1621" s="160"/>
      <c r="P1621" s="160"/>
      <c r="Q1621" s="160"/>
      <c r="R1621" s="160"/>
      <c r="S1621" s="160"/>
      <c r="T1621" s="160"/>
      <c r="U1621" s="160"/>
      <c r="V1621" s="160"/>
      <c r="W1621" s="160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305</v>
      </c>
      <c r="AH1621" s="151">
        <v>0</v>
      </c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ht="22.5" outlineLevel="1" x14ac:dyDescent="0.2">
      <c r="A1622" s="171">
        <v>220</v>
      </c>
      <c r="B1622" s="172" t="s">
        <v>1831</v>
      </c>
      <c r="C1622" s="188" t="s">
        <v>1832</v>
      </c>
      <c r="D1622" s="173" t="s">
        <v>252</v>
      </c>
      <c r="E1622" s="174">
        <v>6</v>
      </c>
      <c r="F1622" s="175"/>
      <c r="G1622" s="176">
        <f>ROUND(E1622*F1622,2)</f>
        <v>0</v>
      </c>
      <c r="H1622" s="175"/>
      <c r="I1622" s="176">
        <f>ROUND(E1622*H1622,2)</f>
        <v>0</v>
      </c>
      <c r="J1622" s="175"/>
      <c r="K1622" s="176">
        <f>ROUND(E1622*J1622,2)</f>
        <v>0</v>
      </c>
      <c r="L1622" s="176">
        <v>21</v>
      </c>
      <c r="M1622" s="176">
        <f>G1622*(1+L1622/100)</f>
        <v>0</v>
      </c>
      <c r="N1622" s="176">
        <v>1.9E-2</v>
      </c>
      <c r="O1622" s="176">
        <f>ROUND(E1622*N1622,2)</f>
        <v>0.11</v>
      </c>
      <c r="P1622" s="176">
        <v>0</v>
      </c>
      <c r="Q1622" s="176">
        <f>ROUND(E1622*P1622,2)</f>
        <v>0</v>
      </c>
      <c r="R1622" s="176" t="s">
        <v>459</v>
      </c>
      <c r="S1622" s="176" t="s">
        <v>239</v>
      </c>
      <c r="T1622" s="177" t="s">
        <v>300</v>
      </c>
      <c r="U1622" s="160">
        <v>0</v>
      </c>
      <c r="V1622" s="160">
        <f>ROUND(E1622*U1622,2)</f>
        <v>0</v>
      </c>
      <c r="W1622" s="160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460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 x14ac:dyDescent="0.2">
      <c r="A1623" s="158"/>
      <c r="B1623" s="159"/>
      <c r="C1623" s="201" t="s">
        <v>1798</v>
      </c>
      <c r="D1623" s="193"/>
      <c r="E1623" s="194">
        <v>3</v>
      </c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305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 x14ac:dyDescent="0.2">
      <c r="A1624" s="158"/>
      <c r="B1624" s="159"/>
      <c r="C1624" s="201" t="s">
        <v>1799</v>
      </c>
      <c r="D1624" s="193"/>
      <c r="E1624" s="194">
        <v>2</v>
      </c>
      <c r="F1624" s="160"/>
      <c r="G1624" s="160"/>
      <c r="H1624" s="160"/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/>
      <c r="S1624" s="160"/>
      <c r="T1624" s="160"/>
      <c r="U1624" s="160"/>
      <c r="V1624" s="160"/>
      <c r="W1624" s="160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305</v>
      </c>
      <c r="AH1624" s="151">
        <v>0</v>
      </c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1" x14ac:dyDescent="0.2">
      <c r="A1625" s="158"/>
      <c r="B1625" s="159"/>
      <c r="C1625" s="201" t="s">
        <v>1800</v>
      </c>
      <c r="D1625" s="193"/>
      <c r="E1625" s="194">
        <v>1</v>
      </c>
      <c r="F1625" s="160"/>
      <c r="G1625" s="160"/>
      <c r="H1625" s="160"/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/>
      <c r="S1625" s="160"/>
      <c r="T1625" s="160"/>
      <c r="U1625" s="160"/>
      <c r="V1625" s="160"/>
      <c r="W1625" s="160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305</v>
      </c>
      <c r="AH1625" s="151">
        <v>0</v>
      </c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 x14ac:dyDescent="0.2">
      <c r="A1626" s="171">
        <v>221</v>
      </c>
      <c r="B1626" s="172" t="s">
        <v>1833</v>
      </c>
      <c r="C1626" s="188" t="s">
        <v>1834</v>
      </c>
      <c r="D1626" s="173" t="s">
        <v>252</v>
      </c>
      <c r="E1626" s="174">
        <v>1</v>
      </c>
      <c r="F1626" s="175"/>
      <c r="G1626" s="176">
        <f>ROUND(E1626*F1626,2)</f>
        <v>0</v>
      </c>
      <c r="H1626" s="175"/>
      <c r="I1626" s="176">
        <f>ROUND(E1626*H1626,2)</f>
        <v>0</v>
      </c>
      <c r="J1626" s="175"/>
      <c r="K1626" s="176">
        <f>ROUND(E1626*J1626,2)</f>
        <v>0</v>
      </c>
      <c r="L1626" s="176">
        <v>21</v>
      </c>
      <c r="M1626" s="176">
        <f>G1626*(1+L1626/100)</f>
        <v>0</v>
      </c>
      <c r="N1626" s="176">
        <v>8.3000000000000004E-2</v>
      </c>
      <c r="O1626" s="176">
        <f>ROUND(E1626*N1626,2)</f>
        <v>0.08</v>
      </c>
      <c r="P1626" s="176">
        <v>0</v>
      </c>
      <c r="Q1626" s="176">
        <f>ROUND(E1626*P1626,2)</f>
        <v>0</v>
      </c>
      <c r="R1626" s="176"/>
      <c r="S1626" s="176" t="s">
        <v>253</v>
      </c>
      <c r="T1626" s="177" t="s">
        <v>240</v>
      </c>
      <c r="U1626" s="160">
        <v>0</v>
      </c>
      <c r="V1626" s="160">
        <f>ROUND(E1626*U1626,2)</f>
        <v>0</v>
      </c>
      <c r="W1626" s="160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654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1" x14ac:dyDescent="0.2">
      <c r="A1627" s="158"/>
      <c r="B1627" s="159"/>
      <c r="C1627" s="201" t="s">
        <v>1814</v>
      </c>
      <c r="D1627" s="193"/>
      <c r="E1627" s="194">
        <v>1</v>
      </c>
      <c r="F1627" s="160"/>
      <c r="G1627" s="160"/>
      <c r="H1627" s="160"/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/>
      <c r="S1627" s="160"/>
      <c r="T1627" s="160"/>
      <c r="U1627" s="160"/>
      <c r="V1627" s="160"/>
      <c r="W1627" s="160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305</v>
      </c>
      <c r="AH1627" s="151">
        <v>0</v>
      </c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 x14ac:dyDescent="0.2">
      <c r="A1628" s="171">
        <v>222</v>
      </c>
      <c r="B1628" s="172" t="s">
        <v>1835</v>
      </c>
      <c r="C1628" s="188" t="s">
        <v>1836</v>
      </c>
      <c r="D1628" s="173" t="s">
        <v>252</v>
      </c>
      <c r="E1628" s="174">
        <v>6</v>
      </c>
      <c r="F1628" s="175"/>
      <c r="G1628" s="176">
        <f>ROUND(E1628*F1628,2)</f>
        <v>0</v>
      </c>
      <c r="H1628" s="175"/>
      <c r="I1628" s="176">
        <f>ROUND(E1628*H1628,2)</f>
        <v>0</v>
      </c>
      <c r="J1628" s="175"/>
      <c r="K1628" s="176">
        <f>ROUND(E1628*J1628,2)</f>
        <v>0</v>
      </c>
      <c r="L1628" s="176">
        <v>21</v>
      </c>
      <c r="M1628" s="176">
        <f>G1628*(1+L1628/100)</f>
        <v>0</v>
      </c>
      <c r="N1628" s="176">
        <v>8.3000000000000004E-2</v>
      </c>
      <c r="O1628" s="176">
        <f>ROUND(E1628*N1628,2)</f>
        <v>0.5</v>
      </c>
      <c r="P1628" s="176">
        <v>0</v>
      </c>
      <c r="Q1628" s="176">
        <f>ROUND(E1628*P1628,2)</f>
        <v>0</v>
      </c>
      <c r="R1628" s="176"/>
      <c r="S1628" s="176" t="s">
        <v>253</v>
      </c>
      <c r="T1628" s="177" t="s">
        <v>240</v>
      </c>
      <c r="U1628" s="160">
        <v>0</v>
      </c>
      <c r="V1628" s="160">
        <f>ROUND(E1628*U1628,2)</f>
        <v>0</v>
      </c>
      <c r="W1628" s="160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654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1" x14ac:dyDescent="0.2">
      <c r="A1629" s="158"/>
      <c r="B1629" s="159"/>
      <c r="C1629" s="201" t="s">
        <v>1815</v>
      </c>
      <c r="D1629" s="193"/>
      <c r="E1629" s="194">
        <v>1</v>
      </c>
      <c r="F1629" s="160"/>
      <c r="G1629" s="160"/>
      <c r="H1629" s="160"/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/>
      <c r="S1629" s="160"/>
      <c r="T1629" s="160"/>
      <c r="U1629" s="160"/>
      <c r="V1629" s="160"/>
      <c r="W1629" s="160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 t="s">
        <v>305</v>
      </c>
      <c r="AH1629" s="151">
        <v>0</v>
      </c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1" x14ac:dyDescent="0.2">
      <c r="A1630" s="158"/>
      <c r="B1630" s="159"/>
      <c r="C1630" s="201" t="s">
        <v>1816</v>
      </c>
      <c r="D1630" s="193"/>
      <c r="E1630" s="194">
        <v>5</v>
      </c>
      <c r="F1630" s="160"/>
      <c r="G1630" s="160"/>
      <c r="H1630" s="160"/>
      <c r="I1630" s="160"/>
      <c r="J1630" s="160"/>
      <c r="K1630" s="160"/>
      <c r="L1630" s="160"/>
      <c r="M1630" s="160"/>
      <c r="N1630" s="160"/>
      <c r="O1630" s="160"/>
      <c r="P1630" s="160"/>
      <c r="Q1630" s="160"/>
      <c r="R1630" s="160"/>
      <c r="S1630" s="160"/>
      <c r="T1630" s="160"/>
      <c r="U1630" s="160"/>
      <c r="V1630" s="160"/>
      <c r="W1630" s="160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305</v>
      </c>
      <c r="AH1630" s="151">
        <v>0</v>
      </c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1" x14ac:dyDescent="0.2">
      <c r="A1631" s="171">
        <v>223</v>
      </c>
      <c r="B1631" s="172" t="s">
        <v>1837</v>
      </c>
      <c r="C1631" s="188" t="s">
        <v>1836</v>
      </c>
      <c r="D1631" s="173" t="s">
        <v>252</v>
      </c>
      <c r="E1631" s="174">
        <v>4</v>
      </c>
      <c r="F1631" s="175"/>
      <c r="G1631" s="176">
        <f>ROUND(E1631*F1631,2)</f>
        <v>0</v>
      </c>
      <c r="H1631" s="175"/>
      <c r="I1631" s="176">
        <f>ROUND(E1631*H1631,2)</f>
        <v>0</v>
      </c>
      <c r="J1631" s="175"/>
      <c r="K1631" s="176">
        <f>ROUND(E1631*J1631,2)</f>
        <v>0</v>
      </c>
      <c r="L1631" s="176">
        <v>21</v>
      </c>
      <c r="M1631" s="176">
        <f>G1631*(1+L1631/100)</f>
        <v>0</v>
      </c>
      <c r="N1631" s="176">
        <v>8.3000000000000004E-2</v>
      </c>
      <c r="O1631" s="176">
        <f>ROUND(E1631*N1631,2)</f>
        <v>0.33</v>
      </c>
      <c r="P1631" s="176">
        <v>0</v>
      </c>
      <c r="Q1631" s="176">
        <f>ROUND(E1631*P1631,2)</f>
        <v>0</v>
      </c>
      <c r="R1631" s="176"/>
      <c r="S1631" s="176" t="s">
        <v>253</v>
      </c>
      <c r="T1631" s="177" t="s">
        <v>240</v>
      </c>
      <c r="U1631" s="160">
        <v>0</v>
      </c>
      <c r="V1631" s="160">
        <f>ROUND(E1631*U1631,2)</f>
        <v>0</v>
      </c>
      <c r="W1631" s="160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654</v>
      </c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1" x14ac:dyDescent="0.2">
      <c r="A1632" s="158"/>
      <c r="B1632" s="159"/>
      <c r="C1632" s="201" t="s">
        <v>1817</v>
      </c>
      <c r="D1632" s="193"/>
      <c r="E1632" s="194">
        <v>4</v>
      </c>
      <c r="F1632" s="160"/>
      <c r="G1632" s="160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305</v>
      </c>
      <c r="AH1632" s="151">
        <v>0</v>
      </c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1" x14ac:dyDescent="0.2">
      <c r="A1633" s="171">
        <v>224</v>
      </c>
      <c r="B1633" s="172" t="s">
        <v>1838</v>
      </c>
      <c r="C1633" s="188" t="s">
        <v>1839</v>
      </c>
      <c r="D1633" s="173" t="s">
        <v>252</v>
      </c>
      <c r="E1633" s="174">
        <v>2</v>
      </c>
      <c r="F1633" s="175"/>
      <c r="G1633" s="176">
        <f>ROUND(E1633*F1633,2)</f>
        <v>0</v>
      </c>
      <c r="H1633" s="175"/>
      <c r="I1633" s="176">
        <f>ROUND(E1633*H1633,2)</f>
        <v>0</v>
      </c>
      <c r="J1633" s="175"/>
      <c r="K1633" s="176">
        <f>ROUND(E1633*J1633,2)</f>
        <v>0</v>
      </c>
      <c r="L1633" s="176">
        <v>21</v>
      </c>
      <c r="M1633" s="176">
        <f>G1633*(1+L1633/100)</f>
        <v>0</v>
      </c>
      <c r="N1633" s="176">
        <v>8.3000000000000004E-2</v>
      </c>
      <c r="O1633" s="176">
        <f>ROUND(E1633*N1633,2)</f>
        <v>0.17</v>
      </c>
      <c r="P1633" s="176">
        <v>0</v>
      </c>
      <c r="Q1633" s="176">
        <f>ROUND(E1633*P1633,2)</f>
        <v>0</v>
      </c>
      <c r="R1633" s="176"/>
      <c r="S1633" s="176" t="s">
        <v>253</v>
      </c>
      <c r="T1633" s="177" t="s">
        <v>240</v>
      </c>
      <c r="U1633" s="160">
        <v>0</v>
      </c>
      <c r="V1633" s="160">
        <f>ROUND(E1633*U1633,2)</f>
        <v>0</v>
      </c>
      <c r="W1633" s="160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 t="s">
        <v>654</v>
      </c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outlineLevel="1" x14ac:dyDescent="0.2">
      <c r="A1634" s="158"/>
      <c r="B1634" s="159"/>
      <c r="C1634" s="201" t="s">
        <v>1818</v>
      </c>
      <c r="D1634" s="193"/>
      <c r="E1634" s="194">
        <v>1</v>
      </c>
      <c r="F1634" s="160"/>
      <c r="G1634" s="160"/>
      <c r="H1634" s="160"/>
      <c r="I1634" s="160"/>
      <c r="J1634" s="160"/>
      <c r="K1634" s="160"/>
      <c r="L1634" s="160"/>
      <c r="M1634" s="160"/>
      <c r="N1634" s="160"/>
      <c r="O1634" s="160"/>
      <c r="P1634" s="160"/>
      <c r="Q1634" s="160"/>
      <c r="R1634" s="160"/>
      <c r="S1634" s="160"/>
      <c r="T1634" s="160"/>
      <c r="U1634" s="160"/>
      <c r="V1634" s="160"/>
      <c r="W1634" s="160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305</v>
      </c>
      <c r="AH1634" s="151">
        <v>0</v>
      </c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1" x14ac:dyDescent="0.2">
      <c r="A1635" s="158"/>
      <c r="B1635" s="159"/>
      <c r="C1635" s="201" t="s">
        <v>1819</v>
      </c>
      <c r="D1635" s="193"/>
      <c r="E1635" s="194">
        <v>1</v>
      </c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305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outlineLevel="1" x14ac:dyDescent="0.2">
      <c r="A1636" s="171">
        <v>225</v>
      </c>
      <c r="B1636" s="172" t="s">
        <v>1840</v>
      </c>
      <c r="C1636" s="188" t="s">
        <v>1839</v>
      </c>
      <c r="D1636" s="173" t="s">
        <v>252</v>
      </c>
      <c r="E1636" s="174">
        <v>2</v>
      </c>
      <c r="F1636" s="175"/>
      <c r="G1636" s="176">
        <f>ROUND(E1636*F1636,2)</f>
        <v>0</v>
      </c>
      <c r="H1636" s="175"/>
      <c r="I1636" s="176">
        <f>ROUND(E1636*H1636,2)</f>
        <v>0</v>
      </c>
      <c r="J1636" s="175"/>
      <c r="K1636" s="176">
        <f>ROUND(E1636*J1636,2)</f>
        <v>0</v>
      </c>
      <c r="L1636" s="176">
        <v>21</v>
      </c>
      <c r="M1636" s="176">
        <f>G1636*(1+L1636/100)</f>
        <v>0</v>
      </c>
      <c r="N1636" s="176">
        <v>8.3000000000000004E-2</v>
      </c>
      <c r="O1636" s="176">
        <f>ROUND(E1636*N1636,2)</f>
        <v>0.17</v>
      </c>
      <c r="P1636" s="176">
        <v>0</v>
      </c>
      <c r="Q1636" s="176">
        <f>ROUND(E1636*P1636,2)</f>
        <v>0</v>
      </c>
      <c r="R1636" s="176"/>
      <c r="S1636" s="176" t="s">
        <v>253</v>
      </c>
      <c r="T1636" s="177" t="s">
        <v>240</v>
      </c>
      <c r="U1636" s="160">
        <v>0</v>
      </c>
      <c r="V1636" s="160">
        <f>ROUND(E1636*U1636,2)</f>
        <v>0</v>
      </c>
      <c r="W1636" s="160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654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 x14ac:dyDescent="0.2">
      <c r="A1637" s="158"/>
      <c r="B1637" s="159"/>
      <c r="C1637" s="201" t="s">
        <v>1820</v>
      </c>
      <c r="D1637" s="193"/>
      <c r="E1637" s="194">
        <v>2</v>
      </c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305</v>
      </c>
      <c r="AH1637" s="151">
        <v>0</v>
      </c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ht="22.5" outlineLevel="1" x14ac:dyDescent="0.2">
      <c r="A1638" s="171">
        <v>226</v>
      </c>
      <c r="B1638" s="172" t="s">
        <v>1841</v>
      </c>
      <c r="C1638" s="188" t="s">
        <v>1842</v>
      </c>
      <c r="D1638" s="173" t="s">
        <v>252</v>
      </c>
      <c r="E1638" s="174">
        <v>1</v>
      </c>
      <c r="F1638" s="175"/>
      <c r="G1638" s="176">
        <f>ROUND(E1638*F1638,2)</f>
        <v>0</v>
      </c>
      <c r="H1638" s="175"/>
      <c r="I1638" s="176">
        <f>ROUND(E1638*H1638,2)</f>
        <v>0</v>
      </c>
      <c r="J1638" s="175"/>
      <c r="K1638" s="176">
        <f>ROUND(E1638*J1638,2)</f>
        <v>0</v>
      </c>
      <c r="L1638" s="176">
        <v>21</v>
      </c>
      <c r="M1638" s="176">
        <f>G1638*(1+L1638/100)</f>
        <v>0</v>
      </c>
      <c r="N1638" s="176">
        <v>8.3000000000000004E-2</v>
      </c>
      <c r="O1638" s="176">
        <f>ROUND(E1638*N1638,2)</f>
        <v>0.08</v>
      </c>
      <c r="P1638" s="176">
        <v>0</v>
      </c>
      <c r="Q1638" s="176">
        <f>ROUND(E1638*P1638,2)</f>
        <v>0</v>
      </c>
      <c r="R1638" s="176"/>
      <c r="S1638" s="176" t="s">
        <v>253</v>
      </c>
      <c r="T1638" s="177" t="s">
        <v>240</v>
      </c>
      <c r="U1638" s="160">
        <v>0</v>
      </c>
      <c r="V1638" s="160">
        <f>ROUND(E1638*U1638,2)</f>
        <v>0</v>
      </c>
      <c r="W1638" s="160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 t="s">
        <v>654</v>
      </c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1" x14ac:dyDescent="0.2">
      <c r="A1639" s="158"/>
      <c r="B1639" s="159"/>
      <c r="C1639" s="201" t="s">
        <v>1805</v>
      </c>
      <c r="D1639" s="193"/>
      <c r="E1639" s="194">
        <v>1</v>
      </c>
      <c r="F1639" s="160"/>
      <c r="G1639" s="160"/>
      <c r="H1639" s="160"/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/>
      <c r="S1639" s="160"/>
      <c r="T1639" s="160"/>
      <c r="U1639" s="160"/>
      <c r="V1639" s="160"/>
      <c r="W1639" s="160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305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ht="22.5" outlineLevel="1" x14ac:dyDescent="0.2">
      <c r="A1640" s="171">
        <v>227</v>
      </c>
      <c r="B1640" s="172" t="s">
        <v>1843</v>
      </c>
      <c r="C1640" s="188" t="s">
        <v>1844</v>
      </c>
      <c r="D1640" s="173" t="s">
        <v>252</v>
      </c>
      <c r="E1640" s="174">
        <v>2</v>
      </c>
      <c r="F1640" s="175"/>
      <c r="G1640" s="176">
        <f>ROUND(E1640*F1640,2)</f>
        <v>0</v>
      </c>
      <c r="H1640" s="175"/>
      <c r="I1640" s="176">
        <f>ROUND(E1640*H1640,2)</f>
        <v>0</v>
      </c>
      <c r="J1640" s="175"/>
      <c r="K1640" s="176">
        <f>ROUND(E1640*J1640,2)</f>
        <v>0</v>
      </c>
      <c r="L1640" s="176">
        <v>21</v>
      </c>
      <c r="M1640" s="176">
        <f>G1640*(1+L1640/100)</f>
        <v>0</v>
      </c>
      <c r="N1640" s="176">
        <v>0.02</v>
      </c>
      <c r="O1640" s="176">
        <f>ROUND(E1640*N1640,2)</f>
        <v>0.04</v>
      </c>
      <c r="P1640" s="176">
        <v>0</v>
      </c>
      <c r="Q1640" s="176">
        <f>ROUND(E1640*P1640,2)</f>
        <v>0</v>
      </c>
      <c r="R1640" s="176" t="s">
        <v>459</v>
      </c>
      <c r="S1640" s="176" t="s">
        <v>239</v>
      </c>
      <c r="T1640" s="177" t="s">
        <v>300</v>
      </c>
      <c r="U1640" s="160">
        <v>0</v>
      </c>
      <c r="V1640" s="160">
        <f>ROUND(E1640*U1640,2)</f>
        <v>0</v>
      </c>
      <c r="W1640" s="160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654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 x14ac:dyDescent="0.2">
      <c r="A1641" s="158"/>
      <c r="B1641" s="159"/>
      <c r="C1641" s="201" t="s">
        <v>1796</v>
      </c>
      <c r="D1641" s="193"/>
      <c r="E1641" s="194">
        <v>2</v>
      </c>
      <c r="F1641" s="160"/>
      <c r="G1641" s="160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305</v>
      </c>
      <c r="AH1641" s="151">
        <v>0</v>
      </c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ht="22.5" outlineLevel="1" x14ac:dyDescent="0.2">
      <c r="A1642" s="171">
        <v>228</v>
      </c>
      <c r="B1642" s="172" t="s">
        <v>1845</v>
      </c>
      <c r="C1642" s="188" t="s">
        <v>1846</v>
      </c>
      <c r="D1642" s="173" t="s">
        <v>252</v>
      </c>
      <c r="E1642" s="174">
        <v>1</v>
      </c>
      <c r="F1642" s="175"/>
      <c r="G1642" s="176">
        <f>ROUND(E1642*F1642,2)</f>
        <v>0</v>
      </c>
      <c r="H1642" s="175"/>
      <c r="I1642" s="176">
        <f>ROUND(E1642*H1642,2)</f>
        <v>0</v>
      </c>
      <c r="J1642" s="175"/>
      <c r="K1642" s="176">
        <f>ROUND(E1642*J1642,2)</f>
        <v>0</v>
      </c>
      <c r="L1642" s="176">
        <v>21</v>
      </c>
      <c r="M1642" s="176">
        <f>G1642*(1+L1642/100)</f>
        <v>0</v>
      </c>
      <c r="N1642" s="176">
        <v>0.02</v>
      </c>
      <c r="O1642" s="176">
        <f>ROUND(E1642*N1642,2)</f>
        <v>0.02</v>
      </c>
      <c r="P1642" s="176">
        <v>0</v>
      </c>
      <c r="Q1642" s="176">
        <f>ROUND(E1642*P1642,2)</f>
        <v>0</v>
      </c>
      <c r="R1642" s="176" t="s">
        <v>459</v>
      </c>
      <c r="S1642" s="176" t="s">
        <v>239</v>
      </c>
      <c r="T1642" s="177" t="s">
        <v>300</v>
      </c>
      <c r="U1642" s="160">
        <v>0</v>
      </c>
      <c r="V1642" s="160">
        <f>ROUND(E1642*U1642,2)</f>
        <v>0</v>
      </c>
      <c r="W1642" s="160"/>
      <c r="X1642" s="151"/>
      <c r="Y1642" s="151"/>
      <c r="Z1642" s="151"/>
      <c r="AA1642" s="151"/>
      <c r="AB1642" s="151"/>
      <c r="AC1642" s="151"/>
      <c r="AD1642" s="151"/>
      <c r="AE1642" s="151"/>
      <c r="AF1642" s="151"/>
      <c r="AG1642" s="151" t="s">
        <v>654</v>
      </c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51"/>
      <c r="BB1642" s="151"/>
      <c r="BC1642" s="151"/>
      <c r="BD1642" s="151"/>
      <c r="BE1642" s="151"/>
      <c r="BF1642" s="151"/>
      <c r="BG1642" s="151"/>
      <c r="BH1642" s="151"/>
    </row>
    <row r="1643" spans="1:60" outlineLevel="1" x14ac:dyDescent="0.2">
      <c r="A1643" s="158"/>
      <c r="B1643" s="159"/>
      <c r="C1643" s="201" t="s">
        <v>1797</v>
      </c>
      <c r="D1643" s="193"/>
      <c r="E1643" s="194">
        <v>1</v>
      </c>
      <c r="F1643" s="160"/>
      <c r="G1643" s="160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/>
      <c r="S1643" s="160"/>
      <c r="T1643" s="160"/>
      <c r="U1643" s="160"/>
      <c r="V1643" s="160"/>
      <c r="W1643" s="160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 t="s">
        <v>305</v>
      </c>
      <c r="AH1643" s="151">
        <v>0</v>
      </c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51"/>
      <c r="BB1643" s="151"/>
      <c r="BC1643" s="151"/>
      <c r="BD1643" s="151"/>
      <c r="BE1643" s="151"/>
      <c r="BF1643" s="151"/>
      <c r="BG1643" s="151"/>
      <c r="BH1643" s="151"/>
    </row>
    <row r="1644" spans="1:60" ht="22.5" outlineLevel="1" x14ac:dyDescent="0.2">
      <c r="A1644" s="171">
        <v>229</v>
      </c>
      <c r="B1644" s="172" t="s">
        <v>1847</v>
      </c>
      <c r="C1644" s="188" t="s">
        <v>1848</v>
      </c>
      <c r="D1644" s="173" t="s">
        <v>252</v>
      </c>
      <c r="E1644" s="174">
        <v>6</v>
      </c>
      <c r="F1644" s="175"/>
      <c r="G1644" s="176">
        <f>ROUND(E1644*F1644,2)</f>
        <v>0</v>
      </c>
      <c r="H1644" s="175"/>
      <c r="I1644" s="176">
        <f>ROUND(E1644*H1644,2)</f>
        <v>0</v>
      </c>
      <c r="J1644" s="175"/>
      <c r="K1644" s="176">
        <f>ROUND(E1644*J1644,2)</f>
        <v>0</v>
      </c>
      <c r="L1644" s="176">
        <v>21</v>
      </c>
      <c r="M1644" s="176">
        <f>G1644*(1+L1644/100)</f>
        <v>0</v>
      </c>
      <c r="N1644" s="176">
        <v>0.02</v>
      </c>
      <c r="O1644" s="176">
        <f>ROUND(E1644*N1644,2)</f>
        <v>0.12</v>
      </c>
      <c r="P1644" s="176">
        <v>0</v>
      </c>
      <c r="Q1644" s="176">
        <f>ROUND(E1644*P1644,2)</f>
        <v>0</v>
      </c>
      <c r="R1644" s="176" t="s">
        <v>459</v>
      </c>
      <c r="S1644" s="176" t="s">
        <v>239</v>
      </c>
      <c r="T1644" s="177" t="s">
        <v>300</v>
      </c>
      <c r="U1644" s="160">
        <v>0</v>
      </c>
      <c r="V1644" s="160">
        <f>ROUND(E1644*U1644,2)</f>
        <v>0</v>
      </c>
      <c r="W1644" s="160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 t="s">
        <v>654</v>
      </c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1" x14ac:dyDescent="0.2">
      <c r="A1645" s="158"/>
      <c r="B1645" s="159"/>
      <c r="C1645" s="201" t="s">
        <v>1798</v>
      </c>
      <c r="D1645" s="193"/>
      <c r="E1645" s="194">
        <v>3</v>
      </c>
      <c r="F1645" s="160"/>
      <c r="G1645" s="160"/>
      <c r="H1645" s="160"/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/>
      <c r="S1645" s="160"/>
      <c r="T1645" s="160"/>
      <c r="U1645" s="160"/>
      <c r="V1645" s="160"/>
      <c r="W1645" s="160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 t="s">
        <v>305</v>
      </c>
      <c r="AH1645" s="151">
        <v>0</v>
      </c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1" x14ac:dyDescent="0.2">
      <c r="A1646" s="158"/>
      <c r="B1646" s="159"/>
      <c r="C1646" s="201" t="s">
        <v>1799</v>
      </c>
      <c r="D1646" s="193"/>
      <c r="E1646" s="194">
        <v>2</v>
      </c>
      <c r="F1646" s="160"/>
      <c r="G1646" s="160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 t="s">
        <v>305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1" x14ac:dyDescent="0.2">
      <c r="A1647" s="158"/>
      <c r="B1647" s="159"/>
      <c r="C1647" s="201" t="s">
        <v>1800</v>
      </c>
      <c r="D1647" s="193"/>
      <c r="E1647" s="194">
        <v>1</v>
      </c>
      <c r="F1647" s="160"/>
      <c r="G1647" s="160"/>
      <c r="H1647" s="160"/>
      <c r="I1647" s="160"/>
      <c r="J1647" s="160"/>
      <c r="K1647" s="160"/>
      <c r="L1647" s="160"/>
      <c r="M1647" s="160"/>
      <c r="N1647" s="160"/>
      <c r="O1647" s="160"/>
      <c r="P1647" s="160"/>
      <c r="Q1647" s="160"/>
      <c r="R1647" s="160"/>
      <c r="S1647" s="160"/>
      <c r="T1647" s="160"/>
      <c r="U1647" s="160"/>
      <c r="V1647" s="160"/>
      <c r="W1647" s="160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 t="s">
        <v>305</v>
      </c>
      <c r="AH1647" s="151">
        <v>0</v>
      </c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 x14ac:dyDescent="0.2">
      <c r="A1648" s="171">
        <v>230</v>
      </c>
      <c r="B1648" s="172" t="s">
        <v>1849</v>
      </c>
      <c r="C1648" s="188" t="s">
        <v>1850</v>
      </c>
      <c r="D1648" s="173" t="s">
        <v>342</v>
      </c>
      <c r="E1648" s="174">
        <v>5.7</v>
      </c>
      <c r="F1648" s="175"/>
      <c r="G1648" s="176">
        <f>ROUND(E1648*F1648,2)</f>
        <v>0</v>
      </c>
      <c r="H1648" s="175"/>
      <c r="I1648" s="176">
        <f>ROUND(E1648*H1648,2)</f>
        <v>0</v>
      </c>
      <c r="J1648" s="175"/>
      <c r="K1648" s="176">
        <f>ROUND(E1648*J1648,2)</f>
        <v>0</v>
      </c>
      <c r="L1648" s="176">
        <v>21</v>
      </c>
      <c r="M1648" s="176">
        <f>G1648*(1+L1648/100)</f>
        <v>0</v>
      </c>
      <c r="N1648" s="176">
        <v>2.8000000000000001E-2</v>
      </c>
      <c r="O1648" s="176">
        <f>ROUND(E1648*N1648,2)</f>
        <v>0.16</v>
      </c>
      <c r="P1648" s="176">
        <v>0</v>
      </c>
      <c r="Q1648" s="176">
        <f>ROUND(E1648*P1648,2)</f>
        <v>0</v>
      </c>
      <c r="R1648" s="176" t="s">
        <v>459</v>
      </c>
      <c r="S1648" s="176" t="s">
        <v>239</v>
      </c>
      <c r="T1648" s="177" t="s">
        <v>1851</v>
      </c>
      <c r="U1648" s="160">
        <v>0</v>
      </c>
      <c r="V1648" s="160">
        <f>ROUND(E1648*U1648,2)</f>
        <v>0</v>
      </c>
      <c r="W1648" s="160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 t="s">
        <v>654</v>
      </c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1" x14ac:dyDescent="0.2">
      <c r="A1649" s="158"/>
      <c r="B1649" s="159"/>
      <c r="C1649" s="201" t="s">
        <v>1852</v>
      </c>
      <c r="D1649" s="193"/>
      <c r="E1649" s="194">
        <v>5.7</v>
      </c>
      <c r="F1649" s="160"/>
      <c r="G1649" s="160"/>
      <c r="H1649" s="160"/>
      <c r="I1649" s="160"/>
      <c r="J1649" s="160"/>
      <c r="K1649" s="160"/>
      <c r="L1649" s="160"/>
      <c r="M1649" s="160"/>
      <c r="N1649" s="160"/>
      <c r="O1649" s="160"/>
      <c r="P1649" s="160"/>
      <c r="Q1649" s="160"/>
      <c r="R1649" s="160"/>
      <c r="S1649" s="160"/>
      <c r="T1649" s="160"/>
      <c r="U1649" s="160"/>
      <c r="V1649" s="160"/>
      <c r="W1649" s="160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 t="s">
        <v>305</v>
      </c>
      <c r="AH1649" s="151">
        <v>0</v>
      </c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outlineLevel="1" x14ac:dyDescent="0.2">
      <c r="A1650" s="171">
        <v>231</v>
      </c>
      <c r="B1650" s="172" t="s">
        <v>1853</v>
      </c>
      <c r="C1650" s="188" t="s">
        <v>1854</v>
      </c>
      <c r="D1650" s="173" t="s">
        <v>342</v>
      </c>
      <c r="E1650" s="174">
        <v>7</v>
      </c>
      <c r="F1650" s="175"/>
      <c r="G1650" s="176">
        <f>ROUND(E1650*F1650,2)</f>
        <v>0</v>
      </c>
      <c r="H1650" s="175"/>
      <c r="I1650" s="176">
        <f>ROUND(E1650*H1650,2)</f>
        <v>0</v>
      </c>
      <c r="J1650" s="175"/>
      <c r="K1650" s="176">
        <f>ROUND(E1650*J1650,2)</f>
        <v>0</v>
      </c>
      <c r="L1650" s="176">
        <v>21</v>
      </c>
      <c r="M1650" s="176">
        <f>G1650*(1+L1650/100)</f>
        <v>0</v>
      </c>
      <c r="N1650" s="176">
        <v>2.8000000000000001E-2</v>
      </c>
      <c r="O1650" s="176">
        <f>ROUND(E1650*N1650,2)</f>
        <v>0.2</v>
      </c>
      <c r="P1650" s="176">
        <v>0</v>
      </c>
      <c r="Q1650" s="176">
        <f>ROUND(E1650*P1650,2)</f>
        <v>0</v>
      </c>
      <c r="R1650" s="176" t="s">
        <v>459</v>
      </c>
      <c r="S1650" s="176" t="s">
        <v>239</v>
      </c>
      <c r="T1650" s="177" t="s">
        <v>1851</v>
      </c>
      <c r="U1650" s="160">
        <v>0</v>
      </c>
      <c r="V1650" s="160">
        <f>ROUND(E1650*U1650,2)</f>
        <v>0</v>
      </c>
      <c r="W1650" s="160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 t="s">
        <v>654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 outlineLevel="1" x14ac:dyDescent="0.2">
      <c r="A1651" s="158"/>
      <c r="B1651" s="159"/>
      <c r="C1651" s="201" t="s">
        <v>1855</v>
      </c>
      <c r="D1651" s="193"/>
      <c r="E1651" s="194">
        <v>7</v>
      </c>
      <c r="F1651" s="160"/>
      <c r="G1651" s="160"/>
      <c r="H1651" s="160"/>
      <c r="I1651" s="160"/>
      <c r="J1651" s="160"/>
      <c r="K1651" s="160"/>
      <c r="L1651" s="160"/>
      <c r="M1651" s="160"/>
      <c r="N1651" s="160"/>
      <c r="O1651" s="160"/>
      <c r="P1651" s="160"/>
      <c r="Q1651" s="160"/>
      <c r="R1651" s="160"/>
      <c r="S1651" s="160"/>
      <c r="T1651" s="160"/>
      <c r="U1651" s="160"/>
      <c r="V1651" s="160"/>
      <c r="W1651" s="160"/>
      <c r="X1651" s="151"/>
      <c r="Y1651" s="151"/>
      <c r="Z1651" s="151"/>
      <c r="AA1651" s="151"/>
      <c r="AB1651" s="151"/>
      <c r="AC1651" s="151"/>
      <c r="AD1651" s="151"/>
      <c r="AE1651" s="151"/>
      <c r="AF1651" s="151"/>
      <c r="AG1651" s="151" t="s">
        <v>305</v>
      </c>
      <c r="AH1651" s="151">
        <v>0</v>
      </c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51"/>
      <c r="BB1651" s="151"/>
      <c r="BC1651" s="151"/>
      <c r="BD1651" s="151"/>
      <c r="BE1651" s="151"/>
      <c r="BF1651" s="151"/>
      <c r="BG1651" s="151"/>
      <c r="BH1651" s="151"/>
    </row>
    <row r="1652" spans="1:60" outlineLevel="1" x14ac:dyDescent="0.2">
      <c r="A1652" s="171">
        <v>232</v>
      </c>
      <c r="B1652" s="172" t="s">
        <v>1856</v>
      </c>
      <c r="C1652" s="188" t="s">
        <v>1857</v>
      </c>
      <c r="D1652" s="173" t="s">
        <v>342</v>
      </c>
      <c r="E1652" s="174">
        <v>4.5</v>
      </c>
      <c r="F1652" s="175"/>
      <c r="G1652" s="176">
        <f>ROUND(E1652*F1652,2)</f>
        <v>0</v>
      </c>
      <c r="H1652" s="175"/>
      <c r="I1652" s="176">
        <f>ROUND(E1652*H1652,2)</f>
        <v>0</v>
      </c>
      <c r="J1652" s="175"/>
      <c r="K1652" s="176">
        <f>ROUND(E1652*J1652,2)</f>
        <v>0</v>
      </c>
      <c r="L1652" s="176">
        <v>21</v>
      </c>
      <c r="M1652" s="176">
        <f>G1652*(1+L1652/100)</f>
        <v>0</v>
      </c>
      <c r="N1652" s="176">
        <v>0.184</v>
      </c>
      <c r="O1652" s="176">
        <f>ROUND(E1652*N1652,2)</f>
        <v>0.83</v>
      </c>
      <c r="P1652" s="176">
        <v>0</v>
      </c>
      <c r="Q1652" s="176">
        <f>ROUND(E1652*P1652,2)</f>
        <v>0</v>
      </c>
      <c r="R1652" s="176"/>
      <c r="S1652" s="176" t="s">
        <v>253</v>
      </c>
      <c r="T1652" s="177" t="s">
        <v>1851</v>
      </c>
      <c r="U1652" s="160">
        <v>0</v>
      </c>
      <c r="V1652" s="160">
        <f>ROUND(E1652*U1652,2)</f>
        <v>0</v>
      </c>
      <c r="W1652" s="160"/>
      <c r="X1652" s="151"/>
      <c r="Y1652" s="151"/>
      <c r="Z1652" s="151"/>
      <c r="AA1652" s="151"/>
      <c r="AB1652" s="151"/>
      <c r="AC1652" s="151"/>
      <c r="AD1652" s="151"/>
      <c r="AE1652" s="151"/>
      <c r="AF1652" s="151"/>
      <c r="AG1652" s="151" t="s">
        <v>654</v>
      </c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1" x14ac:dyDescent="0.2">
      <c r="A1653" s="158"/>
      <c r="B1653" s="159"/>
      <c r="C1653" s="201" t="s">
        <v>1858</v>
      </c>
      <c r="D1653" s="193"/>
      <c r="E1653" s="194">
        <v>4.5</v>
      </c>
      <c r="F1653" s="160"/>
      <c r="G1653" s="160"/>
      <c r="H1653" s="160"/>
      <c r="I1653" s="160"/>
      <c r="J1653" s="160"/>
      <c r="K1653" s="160"/>
      <c r="L1653" s="160"/>
      <c r="M1653" s="160"/>
      <c r="N1653" s="160"/>
      <c r="O1653" s="160"/>
      <c r="P1653" s="160"/>
      <c r="Q1653" s="160"/>
      <c r="R1653" s="160"/>
      <c r="S1653" s="160"/>
      <c r="T1653" s="160"/>
      <c r="U1653" s="160"/>
      <c r="V1653" s="160"/>
      <c r="W1653" s="160"/>
      <c r="X1653" s="151"/>
      <c r="Y1653" s="151"/>
      <c r="Z1653" s="151"/>
      <c r="AA1653" s="151"/>
      <c r="AB1653" s="151"/>
      <c r="AC1653" s="151"/>
      <c r="AD1653" s="151"/>
      <c r="AE1653" s="151"/>
      <c r="AF1653" s="151"/>
      <c r="AG1653" s="151" t="s">
        <v>305</v>
      </c>
      <c r="AH1653" s="151">
        <v>0</v>
      </c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1" x14ac:dyDescent="0.2">
      <c r="A1654" s="171">
        <v>233</v>
      </c>
      <c r="B1654" s="172" t="s">
        <v>764</v>
      </c>
      <c r="C1654" s="188" t="s">
        <v>765</v>
      </c>
      <c r="D1654" s="173" t="s">
        <v>314</v>
      </c>
      <c r="E1654" s="174">
        <v>2.9010400000000001</v>
      </c>
      <c r="F1654" s="175"/>
      <c r="G1654" s="176">
        <f>ROUND(E1654*F1654,2)</f>
        <v>0</v>
      </c>
      <c r="H1654" s="175"/>
      <c r="I1654" s="176">
        <f>ROUND(E1654*H1654,2)</f>
        <v>0</v>
      </c>
      <c r="J1654" s="175"/>
      <c r="K1654" s="176">
        <f>ROUND(E1654*J1654,2)</f>
        <v>0</v>
      </c>
      <c r="L1654" s="176">
        <v>21</v>
      </c>
      <c r="M1654" s="176">
        <f>G1654*(1+L1654/100)</f>
        <v>0</v>
      </c>
      <c r="N1654" s="176">
        <v>0</v>
      </c>
      <c r="O1654" s="176">
        <f>ROUND(E1654*N1654,2)</f>
        <v>0</v>
      </c>
      <c r="P1654" s="176">
        <v>0</v>
      </c>
      <c r="Q1654" s="176">
        <f>ROUND(E1654*P1654,2)</f>
        <v>0</v>
      </c>
      <c r="R1654" s="176" t="s">
        <v>745</v>
      </c>
      <c r="S1654" s="176" t="s">
        <v>239</v>
      </c>
      <c r="T1654" s="177" t="s">
        <v>300</v>
      </c>
      <c r="U1654" s="160">
        <v>2.2549999999999999</v>
      </c>
      <c r="V1654" s="160">
        <f>ROUND(E1654*U1654,2)</f>
        <v>6.54</v>
      </c>
      <c r="W1654" s="160"/>
      <c r="X1654" s="151"/>
      <c r="Y1654" s="151"/>
      <c r="Z1654" s="151"/>
      <c r="AA1654" s="151"/>
      <c r="AB1654" s="151"/>
      <c r="AC1654" s="151"/>
      <c r="AD1654" s="151"/>
      <c r="AE1654" s="151"/>
      <c r="AF1654" s="151"/>
      <c r="AG1654" s="151" t="s">
        <v>631</v>
      </c>
      <c r="AH1654" s="151"/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1" x14ac:dyDescent="0.2">
      <c r="A1655" s="158"/>
      <c r="B1655" s="159"/>
      <c r="C1655" s="265" t="s">
        <v>713</v>
      </c>
      <c r="D1655" s="266"/>
      <c r="E1655" s="266"/>
      <c r="F1655" s="266"/>
      <c r="G1655" s="266"/>
      <c r="H1655" s="160"/>
      <c r="I1655" s="160"/>
      <c r="J1655" s="160"/>
      <c r="K1655" s="160"/>
      <c r="L1655" s="160"/>
      <c r="M1655" s="160"/>
      <c r="N1655" s="160"/>
      <c r="O1655" s="160"/>
      <c r="P1655" s="160"/>
      <c r="Q1655" s="160"/>
      <c r="R1655" s="160"/>
      <c r="S1655" s="160"/>
      <c r="T1655" s="160"/>
      <c r="U1655" s="160"/>
      <c r="V1655" s="160"/>
      <c r="W1655" s="160"/>
      <c r="X1655" s="151"/>
      <c r="Y1655" s="151"/>
      <c r="Z1655" s="151"/>
      <c r="AA1655" s="151"/>
      <c r="AB1655" s="151"/>
      <c r="AC1655" s="151"/>
      <c r="AD1655" s="151"/>
      <c r="AE1655" s="151"/>
      <c r="AF1655" s="151"/>
      <c r="AG1655" s="151" t="s">
        <v>303</v>
      </c>
      <c r="AH1655" s="151"/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 x14ac:dyDescent="0.2">
      <c r="A1656" s="165" t="s">
        <v>234</v>
      </c>
      <c r="B1656" s="166" t="s">
        <v>179</v>
      </c>
      <c r="C1656" s="187" t="s">
        <v>180</v>
      </c>
      <c r="D1656" s="167"/>
      <c r="E1656" s="168"/>
      <c r="F1656" s="169"/>
      <c r="G1656" s="169">
        <f>SUMIF(AG1657:AG1684,"&lt;&gt;NOR",G1657:G1684)</f>
        <v>0</v>
      </c>
      <c r="H1656" s="169"/>
      <c r="I1656" s="169">
        <f>SUM(I1657:I1684)</f>
        <v>0</v>
      </c>
      <c r="J1656" s="169"/>
      <c r="K1656" s="169">
        <f>SUM(K1657:K1684)</f>
        <v>0</v>
      </c>
      <c r="L1656" s="169"/>
      <c r="M1656" s="169">
        <f>SUM(M1657:M1684)</f>
        <v>0</v>
      </c>
      <c r="N1656" s="169"/>
      <c r="O1656" s="169">
        <f>SUM(O1657:O1684)</f>
        <v>4.8000000000000007</v>
      </c>
      <c r="P1656" s="169"/>
      <c r="Q1656" s="169">
        <f>SUM(Q1657:Q1684)</f>
        <v>4.5199999999999996</v>
      </c>
      <c r="R1656" s="169"/>
      <c r="S1656" s="169"/>
      <c r="T1656" s="170"/>
      <c r="U1656" s="164"/>
      <c r="V1656" s="164">
        <f>SUM(V1657:V1684)</f>
        <v>177.08</v>
      </c>
      <c r="W1656" s="164"/>
      <c r="AG1656" t="s">
        <v>235</v>
      </c>
    </row>
    <row r="1657" spans="1:60" outlineLevel="1" x14ac:dyDescent="0.2">
      <c r="A1657" s="171">
        <v>234</v>
      </c>
      <c r="B1657" s="172" t="s">
        <v>1859</v>
      </c>
      <c r="C1657" s="188" t="s">
        <v>1860</v>
      </c>
      <c r="D1657" s="173" t="s">
        <v>342</v>
      </c>
      <c r="E1657" s="174">
        <v>33.72</v>
      </c>
      <c r="F1657" s="175"/>
      <c r="G1657" s="176">
        <f>ROUND(E1657*F1657,2)</f>
        <v>0</v>
      </c>
      <c r="H1657" s="175"/>
      <c r="I1657" s="176">
        <f>ROUND(E1657*H1657,2)</f>
        <v>0</v>
      </c>
      <c r="J1657" s="175"/>
      <c r="K1657" s="176">
        <f>ROUND(E1657*J1657,2)</f>
        <v>0</v>
      </c>
      <c r="L1657" s="176">
        <v>21</v>
      </c>
      <c r="M1657" s="176">
        <f>G1657*(1+L1657/100)</f>
        <v>0</v>
      </c>
      <c r="N1657" s="176">
        <v>0</v>
      </c>
      <c r="O1657" s="176">
        <f>ROUND(E1657*N1657,2)</f>
        <v>0</v>
      </c>
      <c r="P1657" s="176">
        <v>1.92E-3</v>
      </c>
      <c r="Q1657" s="176">
        <f>ROUND(E1657*P1657,2)</f>
        <v>0.06</v>
      </c>
      <c r="R1657" s="176" t="s">
        <v>670</v>
      </c>
      <c r="S1657" s="176" t="s">
        <v>239</v>
      </c>
      <c r="T1657" s="177" t="s">
        <v>300</v>
      </c>
      <c r="U1657" s="160">
        <v>5.7500000000000002E-2</v>
      </c>
      <c r="V1657" s="160">
        <f>ROUND(E1657*U1657,2)</f>
        <v>1.94</v>
      </c>
      <c r="W1657" s="160"/>
      <c r="X1657" s="151"/>
      <c r="Y1657" s="151"/>
      <c r="Z1657" s="151"/>
      <c r="AA1657" s="151"/>
      <c r="AB1657" s="151"/>
      <c r="AC1657" s="151"/>
      <c r="AD1657" s="151"/>
      <c r="AE1657" s="151"/>
      <c r="AF1657" s="151"/>
      <c r="AG1657" s="151" t="s">
        <v>636</v>
      </c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outlineLevel="1" x14ac:dyDescent="0.2">
      <c r="A1658" s="158"/>
      <c r="B1658" s="159"/>
      <c r="C1658" s="201" t="s">
        <v>1861</v>
      </c>
      <c r="D1658" s="193"/>
      <c r="E1658" s="194">
        <v>33.72</v>
      </c>
      <c r="F1658" s="160"/>
      <c r="G1658" s="160"/>
      <c r="H1658" s="160"/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0"/>
      <c r="S1658" s="160"/>
      <c r="T1658" s="160"/>
      <c r="U1658" s="160"/>
      <c r="V1658" s="160"/>
      <c r="W1658" s="160"/>
      <c r="X1658" s="151"/>
      <c r="Y1658" s="151"/>
      <c r="Z1658" s="151"/>
      <c r="AA1658" s="151"/>
      <c r="AB1658" s="151"/>
      <c r="AC1658" s="151"/>
      <c r="AD1658" s="151"/>
      <c r="AE1658" s="151"/>
      <c r="AF1658" s="151"/>
      <c r="AG1658" s="151" t="s">
        <v>305</v>
      </c>
      <c r="AH1658" s="151">
        <v>0</v>
      </c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51"/>
      <c r="BB1658" s="151"/>
      <c r="BC1658" s="151"/>
      <c r="BD1658" s="151"/>
      <c r="BE1658" s="151"/>
      <c r="BF1658" s="151"/>
      <c r="BG1658" s="151"/>
      <c r="BH1658" s="151"/>
    </row>
    <row r="1659" spans="1:60" outlineLevel="1" x14ac:dyDescent="0.2">
      <c r="A1659" s="171">
        <v>235</v>
      </c>
      <c r="B1659" s="172" t="s">
        <v>1862</v>
      </c>
      <c r="C1659" s="188" t="s">
        <v>1863</v>
      </c>
      <c r="D1659" s="173" t="s">
        <v>342</v>
      </c>
      <c r="E1659" s="174">
        <v>37.200000000000003</v>
      </c>
      <c r="F1659" s="175"/>
      <c r="G1659" s="176">
        <f>ROUND(E1659*F1659,2)</f>
        <v>0</v>
      </c>
      <c r="H1659" s="175"/>
      <c r="I1659" s="176">
        <f>ROUND(E1659*H1659,2)</f>
        <v>0</v>
      </c>
      <c r="J1659" s="175"/>
      <c r="K1659" s="176">
        <f>ROUND(E1659*J1659,2)</f>
        <v>0</v>
      </c>
      <c r="L1659" s="176">
        <v>21</v>
      </c>
      <c r="M1659" s="176">
        <f>G1659*(1+L1659/100)</f>
        <v>0</v>
      </c>
      <c r="N1659" s="176">
        <v>0</v>
      </c>
      <c r="O1659" s="176">
        <f>ROUND(E1659*N1659,2)</f>
        <v>0</v>
      </c>
      <c r="P1659" s="176">
        <v>1.97E-3</v>
      </c>
      <c r="Q1659" s="176">
        <f>ROUND(E1659*P1659,2)</f>
        <v>7.0000000000000007E-2</v>
      </c>
      <c r="R1659" s="176" t="s">
        <v>670</v>
      </c>
      <c r="S1659" s="176" t="s">
        <v>239</v>
      </c>
      <c r="T1659" s="177" t="s">
        <v>300</v>
      </c>
      <c r="U1659" s="160">
        <v>4.5999999999999999E-2</v>
      </c>
      <c r="V1659" s="160">
        <f>ROUND(E1659*U1659,2)</f>
        <v>1.71</v>
      </c>
      <c r="W1659" s="160"/>
      <c r="X1659" s="151"/>
      <c r="Y1659" s="151"/>
      <c r="Z1659" s="151"/>
      <c r="AA1659" s="151"/>
      <c r="AB1659" s="151"/>
      <c r="AC1659" s="151"/>
      <c r="AD1659" s="151"/>
      <c r="AE1659" s="151"/>
      <c r="AF1659" s="151"/>
      <c r="AG1659" s="151" t="s">
        <v>636</v>
      </c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51"/>
      <c r="BB1659" s="151"/>
      <c r="BC1659" s="151"/>
      <c r="BD1659" s="151"/>
      <c r="BE1659" s="151"/>
      <c r="BF1659" s="151"/>
      <c r="BG1659" s="151"/>
      <c r="BH1659" s="151"/>
    </row>
    <row r="1660" spans="1:60" outlineLevel="1" x14ac:dyDescent="0.2">
      <c r="A1660" s="158"/>
      <c r="B1660" s="159"/>
      <c r="C1660" s="201" t="s">
        <v>1746</v>
      </c>
      <c r="D1660" s="193"/>
      <c r="E1660" s="194">
        <v>37.200000000000003</v>
      </c>
      <c r="F1660" s="160"/>
      <c r="G1660" s="160"/>
      <c r="H1660" s="160"/>
      <c r="I1660" s="160"/>
      <c r="J1660" s="160"/>
      <c r="K1660" s="160"/>
      <c r="L1660" s="160"/>
      <c r="M1660" s="160"/>
      <c r="N1660" s="160"/>
      <c r="O1660" s="160"/>
      <c r="P1660" s="160"/>
      <c r="Q1660" s="160"/>
      <c r="R1660" s="160"/>
      <c r="S1660" s="160"/>
      <c r="T1660" s="160"/>
      <c r="U1660" s="160"/>
      <c r="V1660" s="160"/>
      <c r="W1660" s="160"/>
      <c r="X1660" s="151"/>
      <c r="Y1660" s="151"/>
      <c r="Z1660" s="151"/>
      <c r="AA1660" s="151"/>
      <c r="AB1660" s="151"/>
      <c r="AC1660" s="151"/>
      <c r="AD1660" s="151"/>
      <c r="AE1660" s="151"/>
      <c r="AF1660" s="151"/>
      <c r="AG1660" s="151" t="s">
        <v>305</v>
      </c>
      <c r="AH1660" s="151">
        <v>0</v>
      </c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1" x14ac:dyDescent="0.2">
      <c r="A1661" s="171">
        <v>236</v>
      </c>
      <c r="B1661" s="172" t="s">
        <v>725</v>
      </c>
      <c r="C1661" s="188" t="s">
        <v>726</v>
      </c>
      <c r="D1661" s="173" t="s">
        <v>327</v>
      </c>
      <c r="E1661" s="174">
        <v>627.19200000000001</v>
      </c>
      <c r="F1661" s="175"/>
      <c r="G1661" s="176">
        <f>ROUND(E1661*F1661,2)</f>
        <v>0</v>
      </c>
      <c r="H1661" s="175"/>
      <c r="I1661" s="176">
        <f>ROUND(E1661*H1661,2)</f>
        <v>0</v>
      </c>
      <c r="J1661" s="175"/>
      <c r="K1661" s="176">
        <f>ROUND(E1661*J1661,2)</f>
        <v>0</v>
      </c>
      <c r="L1661" s="176">
        <v>21</v>
      </c>
      <c r="M1661" s="176">
        <f>G1661*(1+L1661/100)</f>
        <v>0</v>
      </c>
      <c r="N1661" s="176">
        <v>0</v>
      </c>
      <c r="O1661" s="176">
        <f>ROUND(E1661*N1661,2)</f>
        <v>0</v>
      </c>
      <c r="P1661" s="176">
        <v>7.0000000000000001E-3</v>
      </c>
      <c r="Q1661" s="176">
        <f>ROUND(E1661*P1661,2)</f>
        <v>4.3899999999999997</v>
      </c>
      <c r="R1661" s="176" t="s">
        <v>723</v>
      </c>
      <c r="S1661" s="176" t="s">
        <v>239</v>
      </c>
      <c r="T1661" s="177" t="s">
        <v>300</v>
      </c>
      <c r="U1661" s="160">
        <v>0.23799999999999999</v>
      </c>
      <c r="V1661" s="160">
        <f>ROUND(E1661*U1661,2)</f>
        <v>149.27000000000001</v>
      </c>
      <c r="W1661" s="160"/>
      <c r="X1661" s="151"/>
      <c r="Y1661" s="151"/>
      <c r="Z1661" s="151"/>
      <c r="AA1661" s="151"/>
      <c r="AB1661" s="151"/>
      <c r="AC1661" s="151"/>
      <c r="AD1661" s="151"/>
      <c r="AE1661" s="151"/>
      <c r="AF1661" s="151"/>
      <c r="AG1661" s="151" t="s">
        <v>636</v>
      </c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1" x14ac:dyDescent="0.2">
      <c r="A1662" s="158"/>
      <c r="B1662" s="159"/>
      <c r="C1662" s="201" t="s">
        <v>1723</v>
      </c>
      <c r="D1662" s="193"/>
      <c r="E1662" s="194">
        <v>627.19200000000001</v>
      </c>
      <c r="F1662" s="160"/>
      <c r="G1662" s="160"/>
      <c r="H1662" s="160"/>
      <c r="I1662" s="160"/>
      <c r="J1662" s="160"/>
      <c r="K1662" s="160"/>
      <c r="L1662" s="160"/>
      <c r="M1662" s="160"/>
      <c r="N1662" s="160"/>
      <c r="O1662" s="160"/>
      <c r="P1662" s="160"/>
      <c r="Q1662" s="160"/>
      <c r="R1662" s="160"/>
      <c r="S1662" s="160"/>
      <c r="T1662" s="160"/>
      <c r="U1662" s="160"/>
      <c r="V1662" s="160"/>
      <c r="W1662" s="160"/>
      <c r="X1662" s="151"/>
      <c r="Y1662" s="151"/>
      <c r="Z1662" s="151"/>
      <c r="AA1662" s="151"/>
      <c r="AB1662" s="151"/>
      <c r="AC1662" s="151"/>
      <c r="AD1662" s="151"/>
      <c r="AE1662" s="151"/>
      <c r="AF1662" s="151"/>
      <c r="AG1662" s="151" t="s">
        <v>305</v>
      </c>
      <c r="AH1662" s="151">
        <v>0</v>
      </c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1" x14ac:dyDescent="0.2">
      <c r="A1663" s="171">
        <v>237</v>
      </c>
      <c r="B1663" s="172" t="s">
        <v>729</v>
      </c>
      <c r="C1663" s="188" t="s">
        <v>730</v>
      </c>
      <c r="D1663" s="173" t="s">
        <v>252</v>
      </c>
      <c r="E1663" s="174">
        <v>1</v>
      </c>
      <c r="F1663" s="175"/>
      <c r="G1663" s="176">
        <f>ROUND(E1663*F1663,2)</f>
        <v>0</v>
      </c>
      <c r="H1663" s="175"/>
      <c r="I1663" s="176">
        <f>ROUND(E1663*H1663,2)</f>
        <v>0</v>
      </c>
      <c r="J1663" s="175"/>
      <c r="K1663" s="176">
        <f>ROUND(E1663*J1663,2)</f>
        <v>0</v>
      </c>
      <c r="L1663" s="176">
        <v>21</v>
      </c>
      <c r="M1663" s="176">
        <f>G1663*(1+L1663/100)</f>
        <v>0</v>
      </c>
      <c r="N1663" s="176">
        <v>5.0000000000000001E-4</v>
      </c>
      <c r="O1663" s="176">
        <f>ROUND(E1663*N1663,2)</f>
        <v>0</v>
      </c>
      <c r="P1663" s="176">
        <v>0</v>
      </c>
      <c r="Q1663" s="176">
        <f>ROUND(E1663*P1663,2)</f>
        <v>0</v>
      </c>
      <c r="R1663" s="176" t="s">
        <v>723</v>
      </c>
      <c r="S1663" s="176" t="s">
        <v>239</v>
      </c>
      <c r="T1663" s="177" t="s">
        <v>300</v>
      </c>
      <c r="U1663" s="160">
        <v>12.528</v>
      </c>
      <c r="V1663" s="160">
        <f>ROUND(E1663*U1663,2)</f>
        <v>12.53</v>
      </c>
      <c r="W1663" s="160"/>
      <c r="X1663" s="151"/>
      <c r="Y1663" s="151"/>
      <c r="Z1663" s="151"/>
      <c r="AA1663" s="151"/>
      <c r="AB1663" s="151"/>
      <c r="AC1663" s="151"/>
      <c r="AD1663" s="151"/>
      <c r="AE1663" s="151"/>
      <c r="AF1663" s="151"/>
      <c r="AG1663" s="151" t="s">
        <v>636</v>
      </c>
      <c r="AH1663" s="151"/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outlineLevel="1" x14ac:dyDescent="0.2">
      <c r="A1664" s="158"/>
      <c r="B1664" s="159"/>
      <c r="C1664" s="265" t="s">
        <v>731</v>
      </c>
      <c r="D1664" s="266"/>
      <c r="E1664" s="266"/>
      <c r="F1664" s="266"/>
      <c r="G1664" s="266"/>
      <c r="H1664" s="160"/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0"/>
      <c r="S1664" s="160"/>
      <c r="T1664" s="160"/>
      <c r="U1664" s="160"/>
      <c r="V1664" s="160"/>
      <c r="W1664" s="160"/>
      <c r="X1664" s="151"/>
      <c r="Y1664" s="151"/>
      <c r="Z1664" s="151"/>
      <c r="AA1664" s="151"/>
      <c r="AB1664" s="151"/>
      <c r="AC1664" s="151"/>
      <c r="AD1664" s="151"/>
      <c r="AE1664" s="151"/>
      <c r="AF1664" s="151"/>
      <c r="AG1664" s="151" t="s">
        <v>303</v>
      </c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1" x14ac:dyDescent="0.2">
      <c r="A1665" s="158"/>
      <c r="B1665" s="159"/>
      <c r="C1665" s="201" t="s">
        <v>1864</v>
      </c>
      <c r="D1665" s="193"/>
      <c r="E1665" s="194">
        <v>1</v>
      </c>
      <c r="F1665" s="160"/>
      <c r="G1665" s="160"/>
      <c r="H1665" s="160"/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/>
      <c r="S1665" s="160"/>
      <c r="T1665" s="160"/>
      <c r="U1665" s="160"/>
      <c r="V1665" s="160"/>
      <c r="W1665" s="160"/>
      <c r="X1665" s="151"/>
      <c r="Y1665" s="151"/>
      <c r="Z1665" s="151"/>
      <c r="AA1665" s="151"/>
      <c r="AB1665" s="151"/>
      <c r="AC1665" s="151"/>
      <c r="AD1665" s="151"/>
      <c r="AE1665" s="151"/>
      <c r="AF1665" s="151"/>
      <c r="AG1665" s="151" t="s">
        <v>305</v>
      </c>
      <c r="AH1665" s="151">
        <v>0</v>
      </c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outlineLevel="1" x14ac:dyDescent="0.2">
      <c r="A1666" s="171">
        <v>238</v>
      </c>
      <c r="B1666" s="172" t="s">
        <v>1865</v>
      </c>
      <c r="C1666" s="188" t="s">
        <v>1866</v>
      </c>
      <c r="D1666" s="173" t="s">
        <v>252</v>
      </c>
      <c r="E1666" s="174">
        <v>3</v>
      </c>
      <c r="F1666" s="175"/>
      <c r="G1666" s="176">
        <f>ROUND(E1666*F1666,2)</f>
        <v>0</v>
      </c>
      <c r="H1666" s="175"/>
      <c r="I1666" s="176">
        <f>ROUND(E1666*H1666,2)</f>
        <v>0</v>
      </c>
      <c r="J1666" s="175"/>
      <c r="K1666" s="176">
        <f>ROUND(E1666*J1666,2)</f>
        <v>0</v>
      </c>
      <c r="L1666" s="176">
        <v>21</v>
      </c>
      <c r="M1666" s="176">
        <f>G1666*(1+L1666/100)</f>
        <v>0</v>
      </c>
      <c r="N1666" s="176">
        <v>0</v>
      </c>
      <c r="O1666" s="176">
        <f>ROUND(E1666*N1666,2)</f>
        <v>0</v>
      </c>
      <c r="P1666" s="176">
        <v>0</v>
      </c>
      <c r="Q1666" s="176">
        <f>ROUND(E1666*P1666,2)</f>
        <v>0</v>
      </c>
      <c r="R1666" s="176"/>
      <c r="S1666" s="176" t="s">
        <v>253</v>
      </c>
      <c r="T1666" s="177" t="s">
        <v>240</v>
      </c>
      <c r="U1666" s="160">
        <v>0</v>
      </c>
      <c r="V1666" s="160">
        <f>ROUND(E1666*U1666,2)</f>
        <v>0</v>
      </c>
      <c r="W1666" s="160"/>
      <c r="X1666" s="151"/>
      <c r="Y1666" s="151"/>
      <c r="Z1666" s="151"/>
      <c r="AA1666" s="151"/>
      <c r="AB1666" s="151"/>
      <c r="AC1666" s="151"/>
      <c r="AD1666" s="151"/>
      <c r="AE1666" s="151"/>
      <c r="AF1666" s="151"/>
      <c r="AG1666" s="151" t="s">
        <v>415</v>
      </c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51"/>
      <c r="BB1666" s="151"/>
      <c r="BC1666" s="151"/>
      <c r="BD1666" s="151"/>
      <c r="BE1666" s="151"/>
      <c r="BF1666" s="151"/>
      <c r="BG1666" s="151"/>
      <c r="BH1666" s="151"/>
    </row>
    <row r="1667" spans="1:60" outlineLevel="1" x14ac:dyDescent="0.2">
      <c r="A1667" s="158"/>
      <c r="B1667" s="159"/>
      <c r="C1667" s="201" t="s">
        <v>1867</v>
      </c>
      <c r="D1667" s="193"/>
      <c r="E1667" s="194">
        <v>3</v>
      </c>
      <c r="F1667" s="160"/>
      <c r="G1667" s="160"/>
      <c r="H1667" s="160"/>
      <c r="I1667" s="160"/>
      <c r="J1667" s="160"/>
      <c r="K1667" s="160"/>
      <c r="L1667" s="160"/>
      <c r="M1667" s="160"/>
      <c r="N1667" s="160"/>
      <c r="O1667" s="160"/>
      <c r="P1667" s="160"/>
      <c r="Q1667" s="160"/>
      <c r="R1667" s="160"/>
      <c r="S1667" s="160"/>
      <c r="T1667" s="160"/>
      <c r="U1667" s="160"/>
      <c r="V1667" s="160"/>
      <c r="W1667" s="160"/>
      <c r="X1667" s="151"/>
      <c r="Y1667" s="151"/>
      <c r="Z1667" s="151"/>
      <c r="AA1667" s="151"/>
      <c r="AB1667" s="151"/>
      <c r="AC1667" s="151"/>
      <c r="AD1667" s="151"/>
      <c r="AE1667" s="151"/>
      <c r="AF1667" s="151"/>
      <c r="AG1667" s="151" t="s">
        <v>305</v>
      </c>
      <c r="AH1667" s="151">
        <v>0</v>
      </c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51"/>
      <c r="BB1667" s="151"/>
      <c r="BC1667" s="151"/>
      <c r="BD1667" s="151"/>
      <c r="BE1667" s="151"/>
      <c r="BF1667" s="151"/>
      <c r="BG1667" s="151"/>
      <c r="BH1667" s="151"/>
    </row>
    <row r="1668" spans="1:60" outlineLevel="1" x14ac:dyDescent="0.2">
      <c r="A1668" s="171">
        <v>239</v>
      </c>
      <c r="B1668" s="172" t="s">
        <v>1868</v>
      </c>
      <c r="C1668" s="188" t="s">
        <v>1869</v>
      </c>
      <c r="D1668" s="173" t="s">
        <v>252</v>
      </c>
      <c r="E1668" s="174">
        <v>3</v>
      </c>
      <c r="F1668" s="175"/>
      <c r="G1668" s="176">
        <f>ROUND(E1668*F1668,2)</f>
        <v>0</v>
      </c>
      <c r="H1668" s="175"/>
      <c r="I1668" s="176">
        <f>ROUND(E1668*H1668,2)</f>
        <v>0</v>
      </c>
      <c r="J1668" s="175"/>
      <c r="K1668" s="176">
        <f>ROUND(E1668*J1668,2)</f>
        <v>0</v>
      </c>
      <c r="L1668" s="176">
        <v>21</v>
      </c>
      <c r="M1668" s="176">
        <f>G1668*(1+L1668/100)</f>
        <v>0</v>
      </c>
      <c r="N1668" s="176">
        <v>0</v>
      </c>
      <c r="O1668" s="176">
        <f>ROUND(E1668*N1668,2)</f>
        <v>0</v>
      </c>
      <c r="P1668" s="176">
        <v>0</v>
      </c>
      <c r="Q1668" s="176">
        <f>ROUND(E1668*P1668,2)</f>
        <v>0</v>
      </c>
      <c r="R1668" s="176"/>
      <c r="S1668" s="176" t="s">
        <v>253</v>
      </c>
      <c r="T1668" s="177" t="s">
        <v>240</v>
      </c>
      <c r="U1668" s="160">
        <v>0</v>
      </c>
      <c r="V1668" s="160">
        <f>ROUND(E1668*U1668,2)</f>
        <v>0</v>
      </c>
      <c r="W1668" s="160"/>
      <c r="X1668" s="151"/>
      <c r="Y1668" s="151"/>
      <c r="Z1668" s="151"/>
      <c r="AA1668" s="151"/>
      <c r="AB1668" s="151"/>
      <c r="AC1668" s="151"/>
      <c r="AD1668" s="151"/>
      <c r="AE1668" s="151"/>
      <c r="AF1668" s="151"/>
      <c r="AG1668" s="151" t="s">
        <v>415</v>
      </c>
      <c r="AH1668" s="151"/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1" x14ac:dyDescent="0.2">
      <c r="A1669" s="158"/>
      <c r="B1669" s="159"/>
      <c r="C1669" s="201" t="s">
        <v>1870</v>
      </c>
      <c r="D1669" s="193"/>
      <c r="E1669" s="194">
        <v>3</v>
      </c>
      <c r="F1669" s="160"/>
      <c r="G1669" s="160"/>
      <c r="H1669" s="160"/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/>
      <c r="S1669" s="160"/>
      <c r="T1669" s="160"/>
      <c r="U1669" s="160"/>
      <c r="V1669" s="160"/>
      <c r="W1669" s="160"/>
      <c r="X1669" s="151"/>
      <c r="Y1669" s="151"/>
      <c r="Z1669" s="151"/>
      <c r="AA1669" s="151"/>
      <c r="AB1669" s="151"/>
      <c r="AC1669" s="151"/>
      <c r="AD1669" s="151"/>
      <c r="AE1669" s="151"/>
      <c r="AF1669" s="151"/>
      <c r="AG1669" s="151" t="s">
        <v>305</v>
      </c>
      <c r="AH1669" s="151">
        <v>0</v>
      </c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1" x14ac:dyDescent="0.2">
      <c r="A1670" s="171">
        <v>240</v>
      </c>
      <c r="B1670" s="172" t="s">
        <v>1871</v>
      </c>
      <c r="C1670" s="188" t="s">
        <v>1872</v>
      </c>
      <c r="D1670" s="173" t="s">
        <v>252</v>
      </c>
      <c r="E1670" s="174">
        <v>6</v>
      </c>
      <c r="F1670" s="175"/>
      <c r="G1670" s="176">
        <f>ROUND(E1670*F1670,2)</f>
        <v>0</v>
      </c>
      <c r="H1670" s="175"/>
      <c r="I1670" s="176">
        <f>ROUND(E1670*H1670,2)</f>
        <v>0</v>
      </c>
      <c r="J1670" s="175"/>
      <c r="K1670" s="176">
        <f>ROUND(E1670*J1670,2)</f>
        <v>0</v>
      </c>
      <c r="L1670" s="176">
        <v>21</v>
      </c>
      <c r="M1670" s="176">
        <f>G1670*(1+L1670/100)</f>
        <v>0</v>
      </c>
      <c r="N1670" s="176">
        <v>0</v>
      </c>
      <c r="O1670" s="176">
        <f>ROUND(E1670*N1670,2)</f>
        <v>0</v>
      </c>
      <c r="P1670" s="176">
        <v>0</v>
      </c>
      <c r="Q1670" s="176">
        <f>ROUND(E1670*P1670,2)</f>
        <v>0</v>
      </c>
      <c r="R1670" s="176"/>
      <c r="S1670" s="176" t="s">
        <v>253</v>
      </c>
      <c r="T1670" s="177" t="s">
        <v>240</v>
      </c>
      <c r="U1670" s="160">
        <v>0</v>
      </c>
      <c r="V1670" s="160">
        <f>ROUND(E1670*U1670,2)</f>
        <v>0</v>
      </c>
      <c r="W1670" s="160"/>
      <c r="X1670" s="151"/>
      <c r="Y1670" s="151"/>
      <c r="Z1670" s="151"/>
      <c r="AA1670" s="151"/>
      <c r="AB1670" s="151"/>
      <c r="AC1670" s="151"/>
      <c r="AD1670" s="151"/>
      <c r="AE1670" s="151"/>
      <c r="AF1670" s="151"/>
      <c r="AG1670" s="151" t="s">
        <v>415</v>
      </c>
      <c r="AH1670" s="151"/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1" x14ac:dyDescent="0.2">
      <c r="A1671" s="158"/>
      <c r="B1671" s="159"/>
      <c r="C1671" s="201" t="s">
        <v>1873</v>
      </c>
      <c r="D1671" s="193"/>
      <c r="E1671" s="194">
        <v>6</v>
      </c>
      <c r="F1671" s="160"/>
      <c r="G1671" s="160"/>
      <c r="H1671" s="160"/>
      <c r="I1671" s="160"/>
      <c r="J1671" s="160"/>
      <c r="K1671" s="160"/>
      <c r="L1671" s="160"/>
      <c r="M1671" s="160"/>
      <c r="N1671" s="160"/>
      <c r="O1671" s="160"/>
      <c r="P1671" s="160"/>
      <c r="Q1671" s="160"/>
      <c r="R1671" s="160"/>
      <c r="S1671" s="160"/>
      <c r="T1671" s="160"/>
      <c r="U1671" s="160"/>
      <c r="V1671" s="160"/>
      <c r="W1671" s="160"/>
      <c r="X1671" s="151"/>
      <c r="Y1671" s="151"/>
      <c r="Z1671" s="151"/>
      <c r="AA1671" s="151"/>
      <c r="AB1671" s="151"/>
      <c r="AC1671" s="151"/>
      <c r="AD1671" s="151"/>
      <c r="AE1671" s="151"/>
      <c r="AF1671" s="151"/>
      <c r="AG1671" s="151" t="s">
        <v>305</v>
      </c>
      <c r="AH1671" s="151">
        <v>0</v>
      </c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1" x14ac:dyDescent="0.2">
      <c r="A1672" s="171">
        <v>241</v>
      </c>
      <c r="B1672" s="172" t="s">
        <v>1874</v>
      </c>
      <c r="C1672" s="188" t="s">
        <v>1875</v>
      </c>
      <c r="D1672" s="173" t="s">
        <v>252</v>
      </c>
      <c r="E1672" s="174">
        <v>3</v>
      </c>
      <c r="F1672" s="175"/>
      <c r="G1672" s="176">
        <f>ROUND(E1672*F1672,2)</f>
        <v>0</v>
      </c>
      <c r="H1672" s="175"/>
      <c r="I1672" s="176">
        <f>ROUND(E1672*H1672,2)</f>
        <v>0</v>
      </c>
      <c r="J1672" s="175"/>
      <c r="K1672" s="176">
        <f>ROUND(E1672*J1672,2)</f>
        <v>0</v>
      </c>
      <c r="L1672" s="176">
        <v>21</v>
      </c>
      <c r="M1672" s="176">
        <f>G1672*(1+L1672/100)</f>
        <v>0</v>
      </c>
      <c r="N1672" s="176">
        <v>0</v>
      </c>
      <c r="O1672" s="176">
        <f>ROUND(E1672*N1672,2)</f>
        <v>0</v>
      </c>
      <c r="P1672" s="176">
        <v>0</v>
      </c>
      <c r="Q1672" s="176">
        <f>ROUND(E1672*P1672,2)</f>
        <v>0</v>
      </c>
      <c r="R1672" s="176"/>
      <c r="S1672" s="176" t="s">
        <v>253</v>
      </c>
      <c r="T1672" s="177" t="s">
        <v>240</v>
      </c>
      <c r="U1672" s="160">
        <v>0</v>
      </c>
      <c r="V1672" s="160">
        <f>ROUND(E1672*U1672,2)</f>
        <v>0</v>
      </c>
      <c r="W1672" s="160"/>
      <c r="X1672" s="151"/>
      <c r="Y1672" s="151"/>
      <c r="Z1672" s="151"/>
      <c r="AA1672" s="151"/>
      <c r="AB1672" s="151"/>
      <c r="AC1672" s="151"/>
      <c r="AD1672" s="151"/>
      <c r="AE1672" s="151"/>
      <c r="AF1672" s="151"/>
      <c r="AG1672" s="151" t="s">
        <v>415</v>
      </c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1" x14ac:dyDescent="0.2">
      <c r="A1673" s="158"/>
      <c r="B1673" s="159"/>
      <c r="C1673" s="201" t="s">
        <v>1876</v>
      </c>
      <c r="D1673" s="193"/>
      <c r="E1673" s="194">
        <v>3</v>
      </c>
      <c r="F1673" s="160"/>
      <c r="G1673" s="160"/>
      <c r="H1673" s="160"/>
      <c r="I1673" s="160"/>
      <c r="J1673" s="160"/>
      <c r="K1673" s="160"/>
      <c r="L1673" s="160"/>
      <c r="M1673" s="160"/>
      <c r="N1673" s="160"/>
      <c r="O1673" s="160"/>
      <c r="P1673" s="160"/>
      <c r="Q1673" s="160"/>
      <c r="R1673" s="160"/>
      <c r="S1673" s="160"/>
      <c r="T1673" s="160"/>
      <c r="U1673" s="160"/>
      <c r="V1673" s="160"/>
      <c r="W1673" s="160"/>
      <c r="X1673" s="151"/>
      <c r="Y1673" s="151"/>
      <c r="Z1673" s="151"/>
      <c r="AA1673" s="151"/>
      <c r="AB1673" s="151"/>
      <c r="AC1673" s="151"/>
      <c r="AD1673" s="151"/>
      <c r="AE1673" s="151"/>
      <c r="AF1673" s="151"/>
      <c r="AG1673" s="151" t="s">
        <v>305</v>
      </c>
      <c r="AH1673" s="151">
        <v>0</v>
      </c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outlineLevel="1" x14ac:dyDescent="0.2">
      <c r="A1674" s="171">
        <v>242</v>
      </c>
      <c r="B1674" s="172" t="s">
        <v>737</v>
      </c>
      <c r="C1674" s="188" t="s">
        <v>1877</v>
      </c>
      <c r="D1674" s="173" t="s">
        <v>252</v>
      </c>
      <c r="E1674" s="174">
        <v>1</v>
      </c>
      <c r="F1674" s="175"/>
      <c r="G1674" s="176">
        <f>ROUND(E1674*F1674,2)</f>
        <v>0</v>
      </c>
      <c r="H1674" s="175"/>
      <c r="I1674" s="176">
        <f>ROUND(E1674*H1674,2)</f>
        <v>0</v>
      </c>
      <c r="J1674" s="175"/>
      <c r="K1674" s="176">
        <f>ROUND(E1674*J1674,2)</f>
        <v>0</v>
      </c>
      <c r="L1674" s="176">
        <v>21</v>
      </c>
      <c r="M1674" s="176">
        <f>G1674*(1+L1674/100)</f>
        <v>0</v>
      </c>
      <c r="N1674" s="176">
        <v>0.26700000000000002</v>
      </c>
      <c r="O1674" s="176">
        <f>ROUND(E1674*N1674,2)</f>
        <v>0.27</v>
      </c>
      <c r="P1674" s="176">
        <v>0</v>
      </c>
      <c r="Q1674" s="176">
        <f>ROUND(E1674*P1674,2)</f>
        <v>0</v>
      </c>
      <c r="R1674" s="176"/>
      <c r="S1674" s="176" t="s">
        <v>253</v>
      </c>
      <c r="T1674" s="177" t="s">
        <v>240</v>
      </c>
      <c r="U1674" s="160">
        <v>0</v>
      </c>
      <c r="V1674" s="160">
        <f>ROUND(E1674*U1674,2)</f>
        <v>0</v>
      </c>
      <c r="W1674" s="160"/>
      <c r="X1674" s="151"/>
      <c r="Y1674" s="151"/>
      <c r="Z1674" s="151"/>
      <c r="AA1674" s="151"/>
      <c r="AB1674" s="151"/>
      <c r="AC1674" s="151"/>
      <c r="AD1674" s="151"/>
      <c r="AE1674" s="151"/>
      <c r="AF1674" s="151"/>
      <c r="AG1674" s="151" t="s">
        <v>654</v>
      </c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51"/>
      <c r="BB1674" s="151"/>
      <c r="BC1674" s="151"/>
      <c r="BD1674" s="151"/>
      <c r="BE1674" s="151"/>
      <c r="BF1674" s="151"/>
      <c r="BG1674" s="151"/>
      <c r="BH1674" s="151"/>
    </row>
    <row r="1675" spans="1:60" outlineLevel="1" x14ac:dyDescent="0.2">
      <c r="A1675" s="158"/>
      <c r="B1675" s="159"/>
      <c r="C1675" s="201" t="s">
        <v>1864</v>
      </c>
      <c r="D1675" s="193"/>
      <c r="E1675" s="194">
        <v>1</v>
      </c>
      <c r="F1675" s="160"/>
      <c r="G1675" s="160"/>
      <c r="H1675" s="160"/>
      <c r="I1675" s="160"/>
      <c r="J1675" s="160"/>
      <c r="K1675" s="160"/>
      <c r="L1675" s="160"/>
      <c r="M1675" s="160"/>
      <c r="N1675" s="160"/>
      <c r="O1675" s="160"/>
      <c r="P1675" s="160"/>
      <c r="Q1675" s="160"/>
      <c r="R1675" s="160"/>
      <c r="S1675" s="160"/>
      <c r="T1675" s="160"/>
      <c r="U1675" s="160"/>
      <c r="V1675" s="160"/>
      <c r="W1675" s="160"/>
      <c r="X1675" s="151"/>
      <c r="Y1675" s="151"/>
      <c r="Z1675" s="151"/>
      <c r="AA1675" s="151"/>
      <c r="AB1675" s="151"/>
      <c r="AC1675" s="151"/>
      <c r="AD1675" s="151"/>
      <c r="AE1675" s="151"/>
      <c r="AF1675" s="151"/>
      <c r="AG1675" s="151" t="s">
        <v>305</v>
      </c>
      <c r="AH1675" s="151">
        <v>0</v>
      </c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51"/>
      <c r="BB1675" s="151"/>
      <c r="BC1675" s="151"/>
      <c r="BD1675" s="151"/>
      <c r="BE1675" s="151"/>
      <c r="BF1675" s="151"/>
      <c r="BG1675" s="151"/>
      <c r="BH1675" s="151"/>
    </row>
    <row r="1676" spans="1:60" outlineLevel="1" x14ac:dyDescent="0.2">
      <c r="A1676" s="171">
        <v>243</v>
      </c>
      <c r="B1676" s="172" t="s">
        <v>741</v>
      </c>
      <c r="C1676" s="188" t="s">
        <v>742</v>
      </c>
      <c r="D1676" s="173" t="s">
        <v>314</v>
      </c>
      <c r="E1676" s="174">
        <v>0.26750000000000002</v>
      </c>
      <c r="F1676" s="175"/>
      <c r="G1676" s="176">
        <f>ROUND(E1676*F1676,2)</f>
        <v>0</v>
      </c>
      <c r="H1676" s="175"/>
      <c r="I1676" s="176">
        <f>ROUND(E1676*H1676,2)</f>
        <v>0</v>
      </c>
      <c r="J1676" s="175"/>
      <c r="K1676" s="176">
        <f>ROUND(E1676*J1676,2)</f>
        <v>0</v>
      </c>
      <c r="L1676" s="176">
        <v>21</v>
      </c>
      <c r="M1676" s="176">
        <f>G1676*(1+L1676/100)</f>
        <v>0</v>
      </c>
      <c r="N1676" s="176">
        <v>0</v>
      </c>
      <c r="O1676" s="176">
        <f>ROUND(E1676*N1676,2)</f>
        <v>0</v>
      </c>
      <c r="P1676" s="176">
        <v>0</v>
      </c>
      <c r="Q1676" s="176">
        <f>ROUND(E1676*P1676,2)</f>
        <v>0</v>
      </c>
      <c r="R1676" s="176" t="s">
        <v>723</v>
      </c>
      <c r="S1676" s="176" t="s">
        <v>239</v>
      </c>
      <c r="T1676" s="177" t="s">
        <v>300</v>
      </c>
      <c r="U1676" s="160">
        <v>3.327</v>
      </c>
      <c r="V1676" s="160">
        <f>ROUND(E1676*U1676,2)</f>
        <v>0.89</v>
      </c>
      <c r="W1676" s="160"/>
      <c r="X1676" s="151"/>
      <c r="Y1676" s="151"/>
      <c r="Z1676" s="151"/>
      <c r="AA1676" s="151"/>
      <c r="AB1676" s="151"/>
      <c r="AC1676" s="151"/>
      <c r="AD1676" s="151"/>
      <c r="AE1676" s="151"/>
      <c r="AF1676" s="151"/>
      <c r="AG1676" s="151" t="s">
        <v>631</v>
      </c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1" x14ac:dyDescent="0.2">
      <c r="A1677" s="158"/>
      <c r="B1677" s="159"/>
      <c r="C1677" s="265" t="s">
        <v>713</v>
      </c>
      <c r="D1677" s="266"/>
      <c r="E1677" s="266"/>
      <c r="F1677" s="266"/>
      <c r="G1677" s="266"/>
      <c r="H1677" s="160"/>
      <c r="I1677" s="160"/>
      <c r="J1677" s="160"/>
      <c r="K1677" s="160"/>
      <c r="L1677" s="160"/>
      <c r="M1677" s="160"/>
      <c r="N1677" s="160"/>
      <c r="O1677" s="160"/>
      <c r="P1677" s="160"/>
      <c r="Q1677" s="160"/>
      <c r="R1677" s="160"/>
      <c r="S1677" s="160"/>
      <c r="T1677" s="160"/>
      <c r="U1677" s="160"/>
      <c r="V1677" s="160"/>
      <c r="W1677" s="160"/>
      <c r="X1677" s="151"/>
      <c r="Y1677" s="151"/>
      <c r="Z1677" s="151"/>
      <c r="AA1677" s="151"/>
      <c r="AB1677" s="151"/>
      <c r="AC1677" s="151"/>
      <c r="AD1677" s="151"/>
      <c r="AE1677" s="151"/>
      <c r="AF1677" s="151"/>
      <c r="AG1677" s="151" t="s">
        <v>303</v>
      </c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1" x14ac:dyDescent="0.2">
      <c r="A1678" s="179">
        <v>244</v>
      </c>
      <c r="B1678" s="180" t="s">
        <v>714</v>
      </c>
      <c r="C1678" s="189" t="s">
        <v>715</v>
      </c>
      <c r="D1678" s="181" t="s">
        <v>716</v>
      </c>
      <c r="E1678" s="182">
        <v>4.5283699999999998</v>
      </c>
      <c r="F1678" s="183"/>
      <c r="G1678" s="184">
        <f>ROUND(E1678*F1678,2)</f>
        <v>0</v>
      </c>
      <c r="H1678" s="183"/>
      <c r="I1678" s="184">
        <f>ROUND(E1678*H1678,2)</f>
        <v>0</v>
      </c>
      <c r="J1678" s="183"/>
      <c r="K1678" s="184">
        <f>ROUND(E1678*J1678,2)</f>
        <v>0</v>
      </c>
      <c r="L1678" s="184">
        <v>21</v>
      </c>
      <c r="M1678" s="184">
        <f>G1678*(1+L1678/100)</f>
        <v>0</v>
      </c>
      <c r="N1678" s="184">
        <v>1</v>
      </c>
      <c r="O1678" s="184">
        <f>ROUND(E1678*N1678,2)</f>
        <v>4.53</v>
      </c>
      <c r="P1678" s="184">
        <v>0</v>
      </c>
      <c r="Q1678" s="184">
        <f>ROUND(E1678*P1678,2)</f>
        <v>0</v>
      </c>
      <c r="R1678" s="184"/>
      <c r="S1678" s="184" t="s">
        <v>253</v>
      </c>
      <c r="T1678" s="185" t="s">
        <v>254</v>
      </c>
      <c r="U1678" s="160">
        <v>0</v>
      </c>
      <c r="V1678" s="160">
        <f>ROUND(E1678*U1678,2)</f>
        <v>0</v>
      </c>
      <c r="W1678" s="160"/>
      <c r="X1678" s="151"/>
      <c r="Y1678" s="151"/>
      <c r="Z1678" s="151"/>
      <c r="AA1678" s="151"/>
      <c r="AB1678" s="151"/>
      <c r="AC1678" s="151"/>
      <c r="AD1678" s="151"/>
      <c r="AE1678" s="151"/>
      <c r="AF1678" s="151"/>
      <c r="AG1678" s="151" t="s">
        <v>621</v>
      </c>
      <c r="AH1678" s="151"/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ht="22.5" outlineLevel="1" x14ac:dyDescent="0.2">
      <c r="A1679" s="179">
        <v>245</v>
      </c>
      <c r="B1679" s="180" t="s">
        <v>717</v>
      </c>
      <c r="C1679" s="189" t="s">
        <v>718</v>
      </c>
      <c r="D1679" s="181" t="s">
        <v>314</v>
      </c>
      <c r="E1679" s="182">
        <v>4.5283699999999998</v>
      </c>
      <c r="F1679" s="183"/>
      <c r="G1679" s="184">
        <f>ROUND(E1679*F1679,2)</f>
        <v>0</v>
      </c>
      <c r="H1679" s="183"/>
      <c r="I1679" s="184">
        <f>ROUND(E1679*H1679,2)</f>
        <v>0</v>
      </c>
      <c r="J1679" s="183"/>
      <c r="K1679" s="184">
        <f>ROUND(E1679*J1679,2)</f>
        <v>0</v>
      </c>
      <c r="L1679" s="184">
        <v>21</v>
      </c>
      <c r="M1679" s="184">
        <f>G1679*(1+L1679/100)</f>
        <v>0</v>
      </c>
      <c r="N1679" s="184">
        <v>0</v>
      </c>
      <c r="O1679" s="184">
        <f>ROUND(E1679*N1679,2)</f>
        <v>0</v>
      </c>
      <c r="P1679" s="184">
        <v>0</v>
      </c>
      <c r="Q1679" s="184">
        <f>ROUND(E1679*P1679,2)</f>
        <v>0</v>
      </c>
      <c r="R1679" s="184" t="s">
        <v>515</v>
      </c>
      <c r="S1679" s="184" t="s">
        <v>239</v>
      </c>
      <c r="T1679" s="185" t="s">
        <v>300</v>
      </c>
      <c r="U1679" s="160">
        <v>0.93300000000000005</v>
      </c>
      <c r="V1679" s="160">
        <f>ROUND(E1679*U1679,2)</f>
        <v>4.22</v>
      </c>
      <c r="W1679" s="160"/>
      <c r="X1679" s="151"/>
      <c r="Y1679" s="151"/>
      <c r="Z1679" s="151"/>
      <c r="AA1679" s="151"/>
      <c r="AB1679" s="151"/>
      <c r="AC1679" s="151"/>
      <c r="AD1679" s="151"/>
      <c r="AE1679" s="151"/>
      <c r="AF1679" s="151"/>
      <c r="AG1679" s="151" t="s">
        <v>621</v>
      </c>
      <c r="AH1679" s="151"/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outlineLevel="1" x14ac:dyDescent="0.2">
      <c r="A1680" s="171">
        <v>246</v>
      </c>
      <c r="B1680" s="172" t="s">
        <v>619</v>
      </c>
      <c r="C1680" s="188" t="s">
        <v>620</v>
      </c>
      <c r="D1680" s="173" t="s">
        <v>314</v>
      </c>
      <c r="E1680" s="174">
        <v>4.5283699999999998</v>
      </c>
      <c r="F1680" s="175"/>
      <c r="G1680" s="176">
        <f>ROUND(E1680*F1680,2)</f>
        <v>0</v>
      </c>
      <c r="H1680" s="175"/>
      <c r="I1680" s="176">
        <f>ROUND(E1680*H1680,2)</f>
        <v>0</v>
      </c>
      <c r="J1680" s="175"/>
      <c r="K1680" s="176">
        <f>ROUND(E1680*J1680,2)</f>
        <v>0</v>
      </c>
      <c r="L1680" s="176">
        <v>21</v>
      </c>
      <c r="M1680" s="176">
        <f>G1680*(1+L1680/100)</f>
        <v>0</v>
      </c>
      <c r="N1680" s="176">
        <v>0</v>
      </c>
      <c r="O1680" s="176">
        <f>ROUND(E1680*N1680,2)</f>
        <v>0</v>
      </c>
      <c r="P1680" s="176">
        <v>0</v>
      </c>
      <c r="Q1680" s="176">
        <f>ROUND(E1680*P1680,2)</f>
        <v>0</v>
      </c>
      <c r="R1680" s="176" t="s">
        <v>515</v>
      </c>
      <c r="S1680" s="176" t="s">
        <v>239</v>
      </c>
      <c r="T1680" s="177" t="s">
        <v>300</v>
      </c>
      <c r="U1680" s="160">
        <v>0.49</v>
      </c>
      <c r="V1680" s="160">
        <f>ROUND(E1680*U1680,2)</f>
        <v>2.2200000000000002</v>
      </c>
      <c r="W1680" s="160"/>
      <c r="X1680" s="151"/>
      <c r="Y1680" s="151"/>
      <c r="Z1680" s="151"/>
      <c r="AA1680" s="151"/>
      <c r="AB1680" s="151"/>
      <c r="AC1680" s="151"/>
      <c r="AD1680" s="151"/>
      <c r="AE1680" s="151"/>
      <c r="AF1680" s="151"/>
      <c r="AG1680" s="151" t="s">
        <v>621</v>
      </c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outlineLevel="1" x14ac:dyDescent="0.2">
      <c r="A1681" s="158"/>
      <c r="B1681" s="159"/>
      <c r="C1681" s="254" t="s">
        <v>622</v>
      </c>
      <c r="D1681" s="255"/>
      <c r="E1681" s="255"/>
      <c r="F1681" s="255"/>
      <c r="G1681" s="255"/>
      <c r="H1681" s="160"/>
      <c r="I1681" s="160"/>
      <c r="J1681" s="160"/>
      <c r="K1681" s="160"/>
      <c r="L1681" s="160"/>
      <c r="M1681" s="160"/>
      <c r="N1681" s="160"/>
      <c r="O1681" s="160"/>
      <c r="P1681" s="160"/>
      <c r="Q1681" s="160"/>
      <c r="R1681" s="160"/>
      <c r="S1681" s="160"/>
      <c r="T1681" s="160"/>
      <c r="U1681" s="160"/>
      <c r="V1681" s="160"/>
      <c r="W1681" s="160"/>
      <c r="X1681" s="151"/>
      <c r="Y1681" s="151"/>
      <c r="Z1681" s="151"/>
      <c r="AA1681" s="151"/>
      <c r="AB1681" s="151"/>
      <c r="AC1681" s="151"/>
      <c r="AD1681" s="151"/>
      <c r="AE1681" s="151"/>
      <c r="AF1681" s="151"/>
      <c r="AG1681" s="151" t="s">
        <v>243</v>
      </c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outlineLevel="1" x14ac:dyDescent="0.2">
      <c r="A1682" s="179">
        <v>247</v>
      </c>
      <c r="B1682" s="180" t="s">
        <v>623</v>
      </c>
      <c r="C1682" s="189" t="s">
        <v>624</v>
      </c>
      <c r="D1682" s="181" t="s">
        <v>314</v>
      </c>
      <c r="E1682" s="182">
        <v>45.283700000000003</v>
      </c>
      <c r="F1682" s="183"/>
      <c r="G1682" s="184">
        <f>ROUND(E1682*F1682,2)</f>
        <v>0</v>
      </c>
      <c r="H1682" s="183"/>
      <c r="I1682" s="184">
        <f>ROUND(E1682*H1682,2)</f>
        <v>0</v>
      </c>
      <c r="J1682" s="183"/>
      <c r="K1682" s="184">
        <f>ROUND(E1682*J1682,2)</f>
        <v>0</v>
      </c>
      <c r="L1682" s="184">
        <v>21</v>
      </c>
      <c r="M1682" s="184">
        <f>G1682*(1+L1682/100)</f>
        <v>0</v>
      </c>
      <c r="N1682" s="184">
        <v>0</v>
      </c>
      <c r="O1682" s="184">
        <f>ROUND(E1682*N1682,2)</f>
        <v>0</v>
      </c>
      <c r="P1682" s="184">
        <v>0</v>
      </c>
      <c r="Q1682" s="184">
        <f>ROUND(E1682*P1682,2)</f>
        <v>0</v>
      </c>
      <c r="R1682" s="184" t="s">
        <v>515</v>
      </c>
      <c r="S1682" s="184" t="s">
        <v>239</v>
      </c>
      <c r="T1682" s="185" t="s">
        <v>300</v>
      </c>
      <c r="U1682" s="160">
        <v>0</v>
      </c>
      <c r="V1682" s="160">
        <f>ROUND(E1682*U1682,2)</f>
        <v>0</v>
      </c>
      <c r="W1682" s="160"/>
      <c r="X1682" s="151"/>
      <c r="Y1682" s="151"/>
      <c r="Z1682" s="151"/>
      <c r="AA1682" s="151"/>
      <c r="AB1682" s="151"/>
      <c r="AC1682" s="151"/>
      <c r="AD1682" s="151"/>
      <c r="AE1682" s="151"/>
      <c r="AF1682" s="151"/>
      <c r="AG1682" s="151" t="s">
        <v>621</v>
      </c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51"/>
      <c r="BB1682" s="151"/>
      <c r="BC1682" s="151"/>
      <c r="BD1682" s="151"/>
      <c r="BE1682" s="151"/>
      <c r="BF1682" s="151"/>
      <c r="BG1682" s="151"/>
      <c r="BH1682" s="151"/>
    </row>
    <row r="1683" spans="1:60" outlineLevel="1" x14ac:dyDescent="0.2">
      <c r="A1683" s="179">
        <v>248</v>
      </c>
      <c r="B1683" s="180" t="s">
        <v>719</v>
      </c>
      <c r="C1683" s="189" t="s">
        <v>720</v>
      </c>
      <c r="D1683" s="181" t="s">
        <v>314</v>
      </c>
      <c r="E1683" s="182">
        <v>4.5283699999999998</v>
      </c>
      <c r="F1683" s="183"/>
      <c r="G1683" s="184">
        <f>ROUND(E1683*F1683,2)</f>
        <v>0</v>
      </c>
      <c r="H1683" s="183"/>
      <c r="I1683" s="184">
        <f>ROUND(E1683*H1683,2)</f>
        <v>0</v>
      </c>
      <c r="J1683" s="183"/>
      <c r="K1683" s="184">
        <f>ROUND(E1683*J1683,2)</f>
        <v>0</v>
      </c>
      <c r="L1683" s="184">
        <v>21</v>
      </c>
      <c r="M1683" s="184">
        <f>G1683*(1+L1683/100)</f>
        <v>0</v>
      </c>
      <c r="N1683" s="184">
        <v>0</v>
      </c>
      <c r="O1683" s="184">
        <f>ROUND(E1683*N1683,2)</f>
        <v>0</v>
      </c>
      <c r="P1683" s="184">
        <v>0</v>
      </c>
      <c r="Q1683" s="184">
        <f>ROUND(E1683*P1683,2)</f>
        <v>0</v>
      </c>
      <c r="R1683" s="184" t="s">
        <v>515</v>
      </c>
      <c r="S1683" s="184" t="s">
        <v>239</v>
      </c>
      <c r="T1683" s="185" t="s">
        <v>300</v>
      </c>
      <c r="U1683" s="160">
        <v>0.94199999999999995</v>
      </c>
      <c r="V1683" s="160">
        <f>ROUND(E1683*U1683,2)</f>
        <v>4.2699999999999996</v>
      </c>
      <c r="W1683" s="160"/>
      <c r="X1683" s="151"/>
      <c r="Y1683" s="151"/>
      <c r="Z1683" s="151"/>
      <c r="AA1683" s="151"/>
      <c r="AB1683" s="151"/>
      <c r="AC1683" s="151"/>
      <c r="AD1683" s="151"/>
      <c r="AE1683" s="151"/>
      <c r="AF1683" s="151"/>
      <c r="AG1683" s="151" t="s">
        <v>621</v>
      </c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51"/>
      <c r="BB1683" s="151"/>
      <c r="BC1683" s="151"/>
      <c r="BD1683" s="151"/>
      <c r="BE1683" s="151"/>
      <c r="BF1683" s="151"/>
      <c r="BG1683" s="151"/>
      <c r="BH1683" s="151"/>
    </row>
    <row r="1684" spans="1:60" outlineLevel="1" x14ac:dyDescent="0.2">
      <c r="A1684" s="179">
        <v>249</v>
      </c>
      <c r="B1684" s="180" t="s">
        <v>627</v>
      </c>
      <c r="C1684" s="189" t="s">
        <v>628</v>
      </c>
      <c r="D1684" s="181" t="s">
        <v>314</v>
      </c>
      <c r="E1684" s="182">
        <v>4.5283699999999998</v>
      </c>
      <c r="F1684" s="183"/>
      <c r="G1684" s="184">
        <f>ROUND(E1684*F1684,2)</f>
        <v>0</v>
      </c>
      <c r="H1684" s="183"/>
      <c r="I1684" s="184">
        <f>ROUND(E1684*H1684,2)</f>
        <v>0</v>
      </c>
      <c r="J1684" s="183"/>
      <c r="K1684" s="184">
        <f>ROUND(E1684*J1684,2)</f>
        <v>0</v>
      </c>
      <c r="L1684" s="184">
        <v>21</v>
      </c>
      <c r="M1684" s="184">
        <f>G1684*(1+L1684/100)</f>
        <v>0</v>
      </c>
      <c r="N1684" s="184">
        <v>0</v>
      </c>
      <c r="O1684" s="184">
        <f>ROUND(E1684*N1684,2)</f>
        <v>0</v>
      </c>
      <c r="P1684" s="184">
        <v>0</v>
      </c>
      <c r="Q1684" s="184">
        <f>ROUND(E1684*P1684,2)</f>
        <v>0</v>
      </c>
      <c r="R1684" s="184"/>
      <c r="S1684" s="184" t="s">
        <v>239</v>
      </c>
      <c r="T1684" s="185" t="s">
        <v>300</v>
      </c>
      <c r="U1684" s="160">
        <v>6.0000000000000001E-3</v>
      </c>
      <c r="V1684" s="160">
        <f>ROUND(E1684*U1684,2)</f>
        <v>0.03</v>
      </c>
      <c r="W1684" s="160"/>
      <c r="X1684" s="151"/>
      <c r="Y1684" s="151"/>
      <c r="Z1684" s="151"/>
      <c r="AA1684" s="151"/>
      <c r="AB1684" s="151"/>
      <c r="AC1684" s="151"/>
      <c r="AD1684" s="151"/>
      <c r="AE1684" s="151"/>
      <c r="AF1684" s="151"/>
      <c r="AG1684" s="151" t="s">
        <v>621</v>
      </c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 x14ac:dyDescent="0.2">
      <c r="A1685" s="165" t="s">
        <v>234</v>
      </c>
      <c r="B1685" s="166" t="s">
        <v>181</v>
      </c>
      <c r="C1685" s="187" t="s">
        <v>182</v>
      </c>
      <c r="D1685" s="167"/>
      <c r="E1685" s="168"/>
      <c r="F1685" s="169"/>
      <c r="G1685" s="169">
        <f>SUMIF(AG1686:AG1733,"&lt;&gt;NOR",G1686:G1733)</f>
        <v>0</v>
      </c>
      <c r="H1685" s="169"/>
      <c r="I1685" s="169">
        <f>SUM(I1686:I1733)</f>
        <v>0</v>
      </c>
      <c r="J1685" s="169"/>
      <c r="K1685" s="169">
        <f>SUM(K1686:K1733)</f>
        <v>0</v>
      </c>
      <c r="L1685" s="169"/>
      <c r="M1685" s="169">
        <f>SUM(M1686:M1733)</f>
        <v>0</v>
      </c>
      <c r="N1685" s="169"/>
      <c r="O1685" s="169">
        <f>SUM(O1686:O1733)</f>
        <v>1.2200000000000002</v>
      </c>
      <c r="P1685" s="169"/>
      <c r="Q1685" s="169">
        <f>SUM(Q1686:Q1733)</f>
        <v>0</v>
      </c>
      <c r="R1685" s="169"/>
      <c r="S1685" s="169"/>
      <c r="T1685" s="170"/>
      <c r="U1685" s="164"/>
      <c r="V1685" s="164">
        <f>SUM(V1686:V1733)</f>
        <v>190.03</v>
      </c>
      <c r="W1685" s="164"/>
      <c r="AG1685" t="s">
        <v>235</v>
      </c>
    </row>
    <row r="1686" spans="1:60" outlineLevel="1" x14ac:dyDescent="0.2">
      <c r="A1686" s="171">
        <v>250</v>
      </c>
      <c r="B1686" s="172" t="s">
        <v>743</v>
      </c>
      <c r="C1686" s="188" t="s">
        <v>744</v>
      </c>
      <c r="D1686" s="173" t="s">
        <v>342</v>
      </c>
      <c r="E1686" s="174">
        <v>178.12</v>
      </c>
      <c r="F1686" s="175"/>
      <c r="G1686" s="176">
        <f>ROUND(E1686*F1686,2)</f>
        <v>0</v>
      </c>
      <c r="H1686" s="175"/>
      <c r="I1686" s="176">
        <f>ROUND(E1686*H1686,2)</f>
        <v>0</v>
      </c>
      <c r="J1686" s="175"/>
      <c r="K1686" s="176">
        <f>ROUND(E1686*J1686,2)</f>
        <v>0</v>
      </c>
      <c r="L1686" s="176">
        <v>21</v>
      </c>
      <c r="M1686" s="176">
        <f>G1686*(1+L1686/100)</f>
        <v>0</v>
      </c>
      <c r="N1686" s="176">
        <v>6.0000000000000002E-5</v>
      </c>
      <c r="O1686" s="176">
        <f>ROUND(E1686*N1686,2)</f>
        <v>0.01</v>
      </c>
      <c r="P1686" s="176">
        <v>0</v>
      </c>
      <c r="Q1686" s="176">
        <f>ROUND(E1686*P1686,2)</f>
        <v>0</v>
      </c>
      <c r="R1686" s="176" t="s">
        <v>745</v>
      </c>
      <c r="S1686" s="176" t="s">
        <v>239</v>
      </c>
      <c r="T1686" s="177" t="s">
        <v>300</v>
      </c>
      <c r="U1686" s="160">
        <v>0.93600000000000005</v>
      </c>
      <c r="V1686" s="160">
        <f>ROUND(E1686*U1686,2)</f>
        <v>166.72</v>
      </c>
      <c r="W1686" s="160"/>
      <c r="X1686" s="151"/>
      <c r="Y1686" s="151"/>
      <c r="Z1686" s="151"/>
      <c r="AA1686" s="151"/>
      <c r="AB1686" s="151"/>
      <c r="AC1686" s="151"/>
      <c r="AD1686" s="151"/>
      <c r="AE1686" s="151"/>
      <c r="AF1686" s="151"/>
      <c r="AG1686" s="151" t="s">
        <v>636</v>
      </c>
      <c r="AH1686" s="151"/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1" x14ac:dyDescent="0.2">
      <c r="A1687" s="158"/>
      <c r="B1687" s="159"/>
      <c r="C1687" s="201" t="s">
        <v>1391</v>
      </c>
      <c r="D1687" s="193"/>
      <c r="E1687" s="194">
        <v>26.96</v>
      </c>
      <c r="F1687" s="160"/>
      <c r="G1687" s="160"/>
      <c r="H1687" s="160"/>
      <c r="I1687" s="160"/>
      <c r="J1687" s="160"/>
      <c r="K1687" s="160"/>
      <c r="L1687" s="160"/>
      <c r="M1687" s="160"/>
      <c r="N1687" s="160"/>
      <c r="O1687" s="160"/>
      <c r="P1687" s="160"/>
      <c r="Q1687" s="160"/>
      <c r="R1687" s="160"/>
      <c r="S1687" s="160"/>
      <c r="T1687" s="160"/>
      <c r="U1687" s="160"/>
      <c r="V1687" s="160"/>
      <c r="W1687" s="160"/>
      <c r="X1687" s="151"/>
      <c r="Y1687" s="151"/>
      <c r="Z1687" s="151"/>
      <c r="AA1687" s="151"/>
      <c r="AB1687" s="151"/>
      <c r="AC1687" s="151"/>
      <c r="AD1687" s="151"/>
      <c r="AE1687" s="151"/>
      <c r="AF1687" s="151"/>
      <c r="AG1687" s="151" t="s">
        <v>305</v>
      </c>
      <c r="AH1687" s="151">
        <v>0</v>
      </c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outlineLevel="1" x14ac:dyDescent="0.2">
      <c r="A1688" s="158"/>
      <c r="B1688" s="159"/>
      <c r="C1688" s="201" t="s">
        <v>1392</v>
      </c>
      <c r="D1688" s="193"/>
      <c r="E1688" s="194">
        <v>5.94</v>
      </c>
      <c r="F1688" s="160"/>
      <c r="G1688" s="160"/>
      <c r="H1688" s="160"/>
      <c r="I1688" s="160"/>
      <c r="J1688" s="160"/>
      <c r="K1688" s="160"/>
      <c r="L1688" s="160"/>
      <c r="M1688" s="160"/>
      <c r="N1688" s="160"/>
      <c r="O1688" s="160"/>
      <c r="P1688" s="160"/>
      <c r="Q1688" s="160"/>
      <c r="R1688" s="160"/>
      <c r="S1688" s="160"/>
      <c r="T1688" s="160"/>
      <c r="U1688" s="160"/>
      <c r="V1688" s="160"/>
      <c r="W1688" s="160"/>
      <c r="X1688" s="151"/>
      <c r="Y1688" s="151"/>
      <c r="Z1688" s="151"/>
      <c r="AA1688" s="151"/>
      <c r="AB1688" s="151"/>
      <c r="AC1688" s="151"/>
      <c r="AD1688" s="151"/>
      <c r="AE1688" s="151"/>
      <c r="AF1688" s="151"/>
      <c r="AG1688" s="151" t="s">
        <v>305</v>
      </c>
      <c r="AH1688" s="151">
        <v>0</v>
      </c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1" x14ac:dyDescent="0.2">
      <c r="A1689" s="158"/>
      <c r="B1689" s="159"/>
      <c r="C1689" s="201" t="s">
        <v>1393</v>
      </c>
      <c r="D1689" s="193"/>
      <c r="E1689" s="194">
        <v>36.56</v>
      </c>
      <c r="F1689" s="160"/>
      <c r="G1689" s="160"/>
      <c r="H1689" s="160"/>
      <c r="I1689" s="160"/>
      <c r="J1689" s="160"/>
      <c r="K1689" s="160"/>
      <c r="L1689" s="160"/>
      <c r="M1689" s="160"/>
      <c r="N1689" s="160"/>
      <c r="O1689" s="160"/>
      <c r="P1689" s="160"/>
      <c r="Q1689" s="160"/>
      <c r="R1689" s="160"/>
      <c r="S1689" s="160"/>
      <c r="T1689" s="160"/>
      <c r="U1689" s="160"/>
      <c r="V1689" s="160"/>
      <c r="W1689" s="160"/>
      <c r="X1689" s="151"/>
      <c r="Y1689" s="151"/>
      <c r="Z1689" s="151"/>
      <c r="AA1689" s="151"/>
      <c r="AB1689" s="151"/>
      <c r="AC1689" s="151"/>
      <c r="AD1689" s="151"/>
      <c r="AE1689" s="151"/>
      <c r="AF1689" s="151"/>
      <c r="AG1689" s="151" t="s">
        <v>305</v>
      </c>
      <c r="AH1689" s="151">
        <v>0</v>
      </c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outlineLevel="1" x14ac:dyDescent="0.2">
      <c r="A1690" s="158"/>
      <c r="B1690" s="159"/>
      <c r="C1690" s="201" t="s">
        <v>1394</v>
      </c>
      <c r="D1690" s="193"/>
      <c r="E1690" s="194">
        <v>12.28</v>
      </c>
      <c r="F1690" s="160"/>
      <c r="G1690" s="160"/>
      <c r="H1690" s="160"/>
      <c r="I1690" s="160"/>
      <c r="J1690" s="160"/>
      <c r="K1690" s="160"/>
      <c r="L1690" s="160"/>
      <c r="M1690" s="160"/>
      <c r="N1690" s="160"/>
      <c r="O1690" s="160"/>
      <c r="P1690" s="160"/>
      <c r="Q1690" s="160"/>
      <c r="R1690" s="160"/>
      <c r="S1690" s="160"/>
      <c r="T1690" s="160"/>
      <c r="U1690" s="160"/>
      <c r="V1690" s="160"/>
      <c r="W1690" s="160"/>
      <c r="X1690" s="151"/>
      <c r="Y1690" s="151"/>
      <c r="Z1690" s="151"/>
      <c r="AA1690" s="151"/>
      <c r="AB1690" s="151"/>
      <c r="AC1690" s="151"/>
      <c r="AD1690" s="151"/>
      <c r="AE1690" s="151"/>
      <c r="AF1690" s="151"/>
      <c r="AG1690" s="151" t="s">
        <v>305</v>
      </c>
      <c r="AH1690" s="151">
        <v>0</v>
      </c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51"/>
      <c r="BB1690" s="151"/>
      <c r="BC1690" s="151"/>
      <c r="BD1690" s="151"/>
      <c r="BE1690" s="151"/>
      <c r="BF1690" s="151"/>
      <c r="BG1690" s="151"/>
      <c r="BH1690" s="151"/>
    </row>
    <row r="1691" spans="1:60" outlineLevel="1" x14ac:dyDescent="0.2">
      <c r="A1691" s="158"/>
      <c r="B1691" s="159"/>
      <c r="C1691" s="201" t="s">
        <v>1395</v>
      </c>
      <c r="D1691" s="193"/>
      <c r="E1691" s="194">
        <v>13.08</v>
      </c>
      <c r="F1691" s="160"/>
      <c r="G1691" s="160"/>
      <c r="H1691" s="160"/>
      <c r="I1691" s="160"/>
      <c r="J1691" s="160"/>
      <c r="K1691" s="160"/>
      <c r="L1691" s="160"/>
      <c r="M1691" s="160"/>
      <c r="N1691" s="160"/>
      <c r="O1691" s="160"/>
      <c r="P1691" s="160"/>
      <c r="Q1691" s="160"/>
      <c r="R1691" s="160"/>
      <c r="S1691" s="160"/>
      <c r="T1691" s="160"/>
      <c r="U1691" s="160"/>
      <c r="V1691" s="160"/>
      <c r="W1691" s="160"/>
      <c r="X1691" s="151"/>
      <c r="Y1691" s="151"/>
      <c r="Z1691" s="151"/>
      <c r="AA1691" s="151"/>
      <c r="AB1691" s="151"/>
      <c r="AC1691" s="151"/>
      <c r="AD1691" s="151"/>
      <c r="AE1691" s="151"/>
      <c r="AF1691" s="151"/>
      <c r="AG1691" s="151" t="s">
        <v>305</v>
      </c>
      <c r="AH1691" s="151">
        <v>0</v>
      </c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51"/>
      <c r="BB1691" s="151"/>
      <c r="BC1691" s="151"/>
      <c r="BD1691" s="151"/>
      <c r="BE1691" s="151"/>
      <c r="BF1691" s="151"/>
      <c r="BG1691" s="151"/>
      <c r="BH1691" s="151"/>
    </row>
    <row r="1692" spans="1:60" outlineLevel="1" x14ac:dyDescent="0.2">
      <c r="A1692" s="158"/>
      <c r="B1692" s="159"/>
      <c r="C1692" s="201" t="s">
        <v>1396</v>
      </c>
      <c r="D1692" s="193"/>
      <c r="E1692" s="194">
        <v>3.54</v>
      </c>
      <c r="F1692" s="160"/>
      <c r="G1692" s="160"/>
      <c r="H1692" s="160"/>
      <c r="I1692" s="160"/>
      <c r="J1692" s="160"/>
      <c r="K1692" s="160"/>
      <c r="L1692" s="160"/>
      <c r="M1692" s="160"/>
      <c r="N1692" s="160"/>
      <c r="O1692" s="160"/>
      <c r="P1692" s="160"/>
      <c r="Q1692" s="160"/>
      <c r="R1692" s="160"/>
      <c r="S1692" s="160"/>
      <c r="T1692" s="160"/>
      <c r="U1692" s="160"/>
      <c r="V1692" s="160"/>
      <c r="W1692" s="160"/>
      <c r="X1692" s="151"/>
      <c r="Y1692" s="151"/>
      <c r="Z1692" s="151"/>
      <c r="AA1692" s="151"/>
      <c r="AB1692" s="151"/>
      <c r="AC1692" s="151"/>
      <c r="AD1692" s="151"/>
      <c r="AE1692" s="151"/>
      <c r="AF1692" s="151"/>
      <c r="AG1692" s="151" t="s">
        <v>305</v>
      </c>
      <c r="AH1692" s="151">
        <v>0</v>
      </c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outlineLevel="1" x14ac:dyDescent="0.2">
      <c r="A1693" s="158"/>
      <c r="B1693" s="159"/>
      <c r="C1693" s="201" t="s">
        <v>1397</v>
      </c>
      <c r="D1693" s="193"/>
      <c r="E1693" s="194">
        <v>16.559999999999999</v>
      </c>
      <c r="F1693" s="160"/>
      <c r="G1693" s="160"/>
      <c r="H1693" s="160"/>
      <c r="I1693" s="160"/>
      <c r="J1693" s="160"/>
      <c r="K1693" s="160"/>
      <c r="L1693" s="160"/>
      <c r="M1693" s="160"/>
      <c r="N1693" s="160"/>
      <c r="O1693" s="160"/>
      <c r="P1693" s="160"/>
      <c r="Q1693" s="160"/>
      <c r="R1693" s="160"/>
      <c r="S1693" s="160"/>
      <c r="T1693" s="160"/>
      <c r="U1693" s="160"/>
      <c r="V1693" s="160"/>
      <c r="W1693" s="160"/>
      <c r="X1693" s="151"/>
      <c r="Y1693" s="151"/>
      <c r="Z1693" s="151"/>
      <c r="AA1693" s="151"/>
      <c r="AB1693" s="151"/>
      <c r="AC1693" s="151"/>
      <c r="AD1693" s="151"/>
      <c r="AE1693" s="151"/>
      <c r="AF1693" s="151"/>
      <c r="AG1693" s="151" t="s">
        <v>305</v>
      </c>
      <c r="AH1693" s="151">
        <v>0</v>
      </c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1" x14ac:dyDescent="0.2">
      <c r="A1694" s="158"/>
      <c r="B1694" s="159"/>
      <c r="C1694" s="201" t="s">
        <v>1398</v>
      </c>
      <c r="D1694" s="193"/>
      <c r="E1694" s="194">
        <v>7.74</v>
      </c>
      <c r="F1694" s="160"/>
      <c r="G1694" s="160"/>
      <c r="H1694" s="160"/>
      <c r="I1694" s="160"/>
      <c r="J1694" s="160"/>
      <c r="K1694" s="160"/>
      <c r="L1694" s="160"/>
      <c r="M1694" s="160"/>
      <c r="N1694" s="160"/>
      <c r="O1694" s="160"/>
      <c r="P1694" s="160"/>
      <c r="Q1694" s="160"/>
      <c r="R1694" s="160"/>
      <c r="S1694" s="160"/>
      <c r="T1694" s="160"/>
      <c r="U1694" s="160"/>
      <c r="V1694" s="160"/>
      <c r="W1694" s="160"/>
      <c r="X1694" s="151"/>
      <c r="Y1694" s="151"/>
      <c r="Z1694" s="151"/>
      <c r="AA1694" s="151"/>
      <c r="AB1694" s="151"/>
      <c r="AC1694" s="151"/>
      <c r="AD1694" s="151"/>
      <c r="AE1694" s="151"/>
      <c r="AF1694" s="151"/>
      <c r="AG1694" s="151" t="s">
        <v>305</v>
      </c>
      <c r="AH1694" s="151">
        <v>0</v>
      </c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outlineLevel="1" x14ac:dyDescent="0.2">
      <c r="A1695" s="158"/>
      <c r="B1695" s="159"/>
      <c r="C1695" s="201" t="s">
        <v>1399</v>
      </c>
      <c r="D1695" s="193"/>
      <c r="E1695" s="194">
        <v>6.14</v>
      </c>
      <c r="F1695" s="160"/>
      <c r="G1695" s="160"/>
      <c r="H1695" s="160"/>
      <c r="I1695" s="160"/>
      <c r="J1695" s="160"/>
      <c r="K1695" s="160"/>
      <c r="L1695" s="160"/>
      <c r="M1695" s="160"/>
      <c r="N1695" s="160"/>
      <c r="O1695" s="160"/>
      <c r="P1695" s="160"/>
      <c r="Q1695" s="160"/>
      <c r="R1695" s="160"/>
      <c r="S1695" s="160"/>
      <c r="T1695" s="160"/>
      <c r="U1695" s="160"/>
      <c r="V1695" s="160"/>
      <c r="W1695" s="160"/>
      <c r="X1695" s="151"/>
      <c r="Y1695" s="151"/>
      <c r="Z1695" s="151"/>
      <c r="AA1695" s="151"/>
      <c r="AB1695" s="151"/>
      <c r="AC1695" s="151"/>
      <c r="AD1695" s="151"/>
      <c r="AE1695" s="151"/>
      <c r="AF1695" s="151"/>
      <c r="AG1695" s="151" t="s">
        <v>305</v>
      </c>
      <c r="AH1695" s="151">
        <v>0</v>
      </c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outlineLevel="1" x14ac:dyDescent="0.2">
      <c r="A1696" s="158"/>
      <c r="B1696" s="159"/>
      <c r="C1696" s="201" t="s">
        <v>1400</v>
      </c>
      <c r="D1696" s="193"/>
      <c r="E1696" s="194">
        <v>5.34</v>
      </c>
      <c r="F1696" s="160"/>
      <c r="G1696" s="160"/>
      <c r="H1696" s="160"/>
      <c r="I1696" s="160"/>
      <c r="J1696" s="160"/>
      <c r="K1696" s="160"/>
      <c r="L1696" s="160"/>
      <c r="M1696" s="160"/>
      <c r="N1696" s="160"/>
      <c r="O1696" s="160"/>
      <c r="P1696" s="160"/>
      <c r="Q1696" s="160"/>
      <c r="R1696" s="160"/>
      <c r="S1696" s="160"/>
      <c r="T1696" s="160"/>
      <c r="U1696" s="160"/>
      <c r="V1696" s="160"/>
      <c r="W1696" s="160"/>
      <c r="X1696" s="151"/>
      <c r="Y1696" s="151"/>
      <c r="Z1696" s="151"/>
      <c r="AA1696" s="151"/>
      <c r="AB1696" s="151"/>
      <c r="AC1696" s="151"/>
      <c r="AD1696" s="151"/>
      <c r="AE1696" s="151"/>
      <c r="AF1696" s="151"/>
      <c r="AG1696" s="151" t="s">
        <v>305</v>
      </c>
      <c r="AH1696" s="151">
        <v>0</v>
      </c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outlineLevel="1" x14ac:dyDescent="0.2">
      <c r="A1697" s="158"/>
      <c r="B1697" s="159"/>
      <c r="C1697" s="201" t="s">
        <v>1878</v>
      </c>
      <c r="D1697" s="193"/>
      <c r="E1697" s="194">
        <v>20.22</v>
      </c>
      <c r="F1697" s="160"/>
      <c r="G1697" s="160"/>
      <c r="H1697" s="160"/>
      <c r="I1697" s="160"/>
      <c r="J1697" s="160"/>
      <c r="K1697" s="160"/>
      <c r="L1697" s="160"/>
      <c r="M1697" s="160"/>
      <c r="N1697" s="160"/>
      <c r="O1697" s="160"/>
      <c r="P1697" s="160"/>
      <c r="Q1697" s="160"/>
      <c r="R1697" s="160"/>
      <c r="S1697" s="160"/>
      <c r="T1697" s="160"/>
      <c r="U1697" s="160"/>
      <c r="V1697" s="160"/>
      <c r="W1697" s="160"/>
      <c r="X1697" s="151"/>
      <c r="Y1697" s="151"/>
      <c r="Z1697" s="151"/>
      <c r="AA1697" s="151"/>
      <c r="AB1697" s="151"/>
      <c r="AC1697" s="151"/>
      <c r="AD1697" s="151"/>
      <c r="AE1697" s="151"/>
      <c r="AF1697" s="151"/>
      <c r="AG1697" s="151" t="s">
        <v>305</v>
      </c>
      <c r="AH1697" s="151">
        <v>0</v>
      </c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outlineLevel="1" x14ac:dyDescent="0.2">
      <c r="A1698" s="158"/>
      <c r="B1698" s="159"/>
      <c r="C1698" s="201" t="s">
        <v>1879</v>
      </c>
      <c r="D1698" s="193"/>
      <c r="E1698" s="194">
        <v>23.76</v>
      </c>
      <c r="F1698" s="160"/>
      <c r="G1698" s="160"/>
      <c r="H1698" s="160"/>
      <c r="I1698" s="160"/>
      <c r="J1698" s="160"/>
      <c r="K1698" s="160"/>
      <c r="L1698" s="160"/>
      <c r="M1698" s="160"/>
      <c r="N1698" s="160"/>
      <c r="O1698" s="160"/>
      <c r="P1698" s="160"/>
      <c r="Q1698" s="160"/>
      <c r="R1698" s="160"/>
      <c r="S1698" s="160"/>
      <c r="T1698" s="160"/>
      <c r="U1698" s="160"/>
      <c r="V1698" s="160"/>
      <c r="W1698" s="160"/>
      <c r="X1698" s="151"/>
      <c r="Y1698" s="151"/>
      <c r="Z1698" s="151"/>
      <c r="AA1698" s="151"/>
      <c r="AB1698" s="151"/>
      <c r="AC1698" s="151"/>
      <c r="AD1698" s="151"/>
      <c r="AE1698" s="151"/>
      <c r="AF1698" s="151"/>
      <c r="AG1698" s="151" t="s">
        <v>305</v>
      </c>
      <c r="AH1698" s="151">
        <v>0</v>
      </c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51"/>
      <c r="BB1698" s="151"/>
      <c r="BC1698" s="151"/>
      <c r="BD1698" s="151"/>
      <c r="BE1698" s="151"/>
      <c r="BF1698" s="151"/>
      <c r="BG1698" s="151"/>
      <c r="BH1698" s="151"/>
    </row>
    <row r="1699" spans="1:60" outlineLevel="1" x14ac:dyDescent="0.2">
      <c r="A1699" s="171">
        <v>251</v>
      </c>
      <c r="B1699" s="172" t="s">
        <v>749</v>
      </c>
      <c r="C1699" s="188" t="s">
        <v>750</v>
      </c>
      <c r="D1699" s="173" t="s">
        <v>342</v>
      </c>
      <c r="E1699" s="174">
        <v>27.18</v>
      </c>
      <c r="F1699" s="175"/>
      <c r="G1699" s="176">
        <f>ROUND(E1699*F1699,2)</f>
        <v>0</v>
      </c>
      <c r="H1699" s="175"/>
      <c r="I1699" s="176">
        <f>ROUND(E1699*H1699,2)</f>
        <v>0</v>
      </c>
      <c r="J1699" s="175"/>
      <c r="K1699" s="176">
        <f>ROUND(E1699*J1699,2)</f>
        <v>0</v>
      </c>
      <c r="L1699" s="176">
        <v>21</v>
      </c>
      <c r="M1699" s="176">
        <f>G1699*(1+L1699/100)</f>
        <v>0</v>
      </c>
      <c r="N1699" s="176">
        <v>8.0000000000000007E-5</v>
      </c>
      <c r="O1699" s="176">
        <f>ROUND(E1699*N1699,2)</f>
        <v>0</v>
      </c>
      <c r="P1699" s="176">
        <v>0</v>
      </c>
      <c r="Q1699" s="176">
        <f>ROUND(E1699*P1699,2)</f>
        <v>0</v>
      </c>
      <c r="R1699" s="176" t="s">
        <v>745</v>
      </c>
      <c r="S1699" s="176" t="s">
        <v>239</v>
      </c>
      <c r="T1699" s="177" t="s">
        <v>300</v>
      </c>
      <c r="U1699" s="160">
        <v>0.75700000000000001</v>
      </c>
      <c r="V1699" s="160">
        <f>ROUND(E1699*U1699,2)</f>
        <v>20.58</v>
      </c>
      <c r="W1699" s="160"/>
      <c r="X1699" s="151"/>
      <c r="Y1699" s="151"/>
      <c r="Z1699" s="151"/>
      <c r="AA1699" s="151"/>
      <c r="AB1699" s="151"/>
      <c r="AC1699" s="151"/>
      <c r="AD1699" s="151"/>
      <c r="AE1699" s="151"/>
      <c r="AF1699" s="151"/>
      <c r="AG1699" s="151" t="s">
        <v>636</v>
      </c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51"/>
      <c r="BB1699" s="151"/>
      <c r="BC1699" s="151"/>
      <c r="BD1699" s="151"/>
      <c r="BE1699" s="151"/>
      <c r="BF1699" s="151"/>
      <c r="BG1699" s="151"/>
      <c r="BH1699" s="151"/>
    </row>
    <row r="1700" spans="1:60" outlineLevel="1" x14ac:dyDescent="0.2">
      <c r="A1700" s="158"/>
      <c r="B1700" s="159"/>
      <c r="C1700" s="201" t="s">
        <v>1403</v>
      </c>
      <c r="D1700" s="193"/>
      <c r="E1700" s="194">
        <v>10.42</v>
      </c>
      <c r="F1700" s="160"/>
      <c r="G1700" s="160"/>
      <c r="H1700" s="160"/>
      <c r="I1700" s="160"/>
      <c r="J1700" s="160"/>
      <c r="K1700" s="160"/>
      <c r="L1700" s="160"/>
      <c r="M1700" s="160"/>
      <c r="N1700" s="160"/>
      <c r="O1700" s="160"/>
      <c r="P1700" s="160"/>
      <c r="Q1700" s="160"/>
      <c r="R1700" s="160"/>
      <c r="S1700" s="160"/>
      <c r="T1700" s="160"/>
      <c r="U1700" s="160"/>
      <c r="V1700" s="160"/>
      <c r="W1700" s="160"/>
      <c r="X1700" s="151"/>
      <c r="Y1700" s="151"/>
      <c r="Z1700" s="151"/>
      <c r="AA1700" s="151"/>
      <c r="AB1700" s="151"/>
      <c r="AC1700" s="151"/>
      <c r="AD1700" s="151"/>
      <c r="AE1700" s="151"/>
      <c r="AF1700" s="151"/>
      <c r="AG1700" s="151" t="s">
        <v>305</v>
      </c>
      <c r="AH1700" s="151">
        <v>0</v>
      </c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outlineLevel="1" x14ac:dyDescent="0.2">
      <c r="A1701" s="158"/>
      <c r="B1701" s="159"/>
      <c r="C1701" s="201" t="s">
        <v>1404</v>
      </c>
      <c r="D1701" s="193"/>
      <c r="E1701" s="194">
        <v>10.42</v>
      </c>
      <c r="F1701" s="160"/>
      <c r="G1701" s="160"/>
      <c r="H1701" s="160"/>
      <c r="I1701" s="160"/>
      <c r="J1701" s="160"/>
      <c r="K1701" s="160"/>
      <c r="L1701" s="160"/>
      <c r="M1701" s="160"/>
      <c r="N1701" s="160"/>
      <c r="O1701" s="160"/>
      <c r="P1701" s="160"/>
      <c r="Q1701" s="160"/>
      <c r="R1701" s="160"/>
      <c r="S1701" s="160"/>
      <c r="T1701" s="160"/>
      <c r="U1701" s="160"/>
      <c r="V1701" s="160"/>
      <c r="W1701" s="160"/>
      <c r="X1701" s="151"/>
      <c r="Y1701" s="151"/>
      <c r="Z1701" s="151"/>
      <c r="AA1701" s="151"/>
      <c r="AB1701" s="151"/>
      <c r="AC1701" s="151"/>
      <c r="AD1701" s="151"/>
      <c r="AE1701" s="151"/>
      <c r="AF1701" s="151"/>
      <c r="AG1701" s="151" t="s">
        <v>305</v>
      </c>
      <c r="AH1701" s="151">
        <v>0</v>
      </c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1" x14ac:dyDescent="0.2">
      <c r="A1702" s="158"/>
      <c r="B1702" s="159"/>
      <c r="C1702" s="201" t="s">
        <v>1405</v>
      </c>
      <c r="D1702" s="193"/>
      <c r="E1702" s="194">
        <v>6.34</v>
      </c>
      <c r="F1702" s="160"/>
      <c r="G1702" s="160"/>
      <c r="H1702" s="160"/>
      <c r="I1702" s="160"/>
      <c r="J1702" s="160"/>
      <c r="K1702" s="160"/>
      <c r="L1702" s="160"/>
      <c r="M1702" s="160"/>
      <c r="N1702" s="160"/>
      <c r="O1702" s="160"/>
      <c r="P1702" s="160"/>
      <c r="Q1702" s="160"/>
      <c r="R1702" s="160"/>
      <c r="S1702" s="160"/>
      <c r="T1702" s="160"/>
      <c r="U1702" s="160"/>
      <c r="V1702" s="160"/>
      <c r="W1702" s="160"/>
      <c r="X1702" s="151"/>
      <c r="Y1702" s="151"/>
      <c r="Z1702" s="151"/>
      <c r="AA1702" s="151"/>
      <c r="AB1702" s="151"/>
      <c r="AC1702" s="151"/>
      <c r="AD1702" s="151"/>
      <c r="AE1702" s="151"/>
      <c r="AF1702" s="151"/>
      <c r="AG1702" s="151" t="s">
        <v>305</v>
      </c>
      <c r="AH1702" s="151">
        <v>0</v>
      </c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1" x14ac:dyDescent="0.2">
      <c r="A1703" s="171">
        <v>252</v>
      </c>
      <c r="B1703" s="172" t="s">
        <v>1880</v>
      </c>
      <c r="C1703" s="188" t="s">
        <v>1881</v>
      </c>
      <c r="D1703" s="173" t="s">
        <v>252</v>
      </c>
      <c r="E1703" s="174">
        <v>1</v>
      </c>
      <c r="F1703" s="175"/>
      <c r="G1703" s="176">
        <f>ROUND(E1703*F1703,2)</f>
        <v>0</v>
      </c>
      <c r="H1703" s="175"/>
      <c r="I1703" s="176">
        <f>ROUND(E1703*H1703,2)</f>
        <v>0</v>
      </c>
      <c r="J1703" s="175"/>
      <c r="K1703" s="176">
        <f>ROUND(E1703*J1703,2)</f>
        <v>0</v>
      </c>
      <c r="L1703" s="176">
        <v>21</v>
      </c>
      <c r="M1703" s="176">
        <f>G1703*(1+L1703/100)</f>
        <v>0</v>
      </c>
      <c r="N1703" s="176">
        <v>0.04</v>
      </c>
      <c r="O1703" s="176">
        <f>ROUND(E1703*N1703,2)</f>
        <v>0.04</v>
      </c>
      <c r="P1703" s="176">
        <v>0</v>
      </c>
      <c r="Q1703" s="176">
        <f>ROUND(E1703*P1703,2)</f>
        <v>0</v>
      </c>
      <c r="R1703" s="176" t="s">
        <v>459</v>
      </c>
      <c r="S1703" s="176" t="s">
        <v>239</v>
      </c>
      <c r="T1703" s="177" t="s">
        <v>240</v>
      </c>
      <c r="U1703" s="160">
        <v>0</v>
      </c>
      <c r="V1703" s="160">
        <f>ROUND(E1703*U1703,2)</f>
        <v>0</v>
      </c>
      <c r="W1703" s="160"/>
      <c r="X1703" s="151"/>
      <c r="Y1703" s="151"/>
      <c r="Z1703" s="151"/>
      <c r="AA1703" s="151"/>
      <c r="AB1703" s="151"/>
      <c r="AC1703" s="151"/>
      <c r="AD1703" s="151"/>
      <c r="AE1703" s="151"/>
      <c r="AF1703" s="151"/>
      <c r="AG1703" s="151" t="s">
        <v>654</v>
      </c>
      <c r="AH1703" s="151"/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outlineLevel="1" x14ac:dyDescent="0.2">
      <c r="A1704" s="158"/>
      <c r="B1704" s="159"/>
      <c r="C1704" s="201" t="s">
        <v>1882</v>
      </c>
      <c r="D1704" s="193"/>
      <c r="E1704" s="194">
        <v>1</v>
      </c>
      <c r="F1704" s="160"/>
      <c r="G1704" s="160"/>
      <c r="H1704" s="160"/>
      <c r="I1704" s="160"/>
      <c r="J1704" s="160"/>
      <c r="K1704" s="160"/>
      <c r="L1704" s="160"/>
      <c r="M1704" s="160"/>
      <c r="N1704" s="160"/>
      <c r="O1704" s="160"/>
      <c r="P1704" s="160"/>
      <c r="Q1704" s="160"/>
      <c r="R1704" s="160"/>
      <c r="S1704" s="160"/>
      <c r="T1704" s="160"/>
      <c r="U1704" s="160"/>
      <c r="V1704" s="160"/>
      <c r="W1704" s="160"/>
      <c r="X1704" s="151"/>
      <c r="Y1704" s="151"/>
      <c r="Z1704" s="151"/>
      <c r="AA1704" s="151"/>
      <c r="AB1704" s="151"/>
      <c r="AC1704" s="151"/>
      <c r="AD1704" s="151"/>
      <c r="AE1704" s="151"/>
      <c r="AF1704" s="151"/>
      <c r="AG1704" s="151" t="s">
        <v>305</v>
      </c>
      <c r="AH1704" s="151">
        <v>0</v>
      </c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51"/>
      <c r="BB1704" s="151"/>
      <c r="BC1704" s="151"/>
      <c r="BD1704" s="151"/>
      <c r="BE1704" s="151"/>
      <c r="BF1704" s="151"/>
      <c r="BG1704" s="151"/>
      <c r="BH1704" s="151"/>
    </row>
    <row r="1705" spans="1:60" ht="22.5" outlineLevel="1" x14ac:dyDescent="0.2">
      <c r="A1705" s="171">
        <v>253</v>
      </c>
      <c r="B1705" s="172" t="s">
        <v>1883</v>
      </c>
      <c r="C1705" s="188" t="s">
        <v>1884</v>
      </c>
      <c r="D1705" s="173" t="s">
        <v>252</v>
      </c>
      <c r="E1705" s="174">
        <v>2</v>
      </c>
      <c r="F1705" s="175"/>
      <c r="G1705" s="176">
        <f>ROUND(E1705*F1705,2)</f>
        <v>0</v>
      </c>
      <c r="H1705" s="175"/>
      <c r="I1705" s="176">
        <f>ROUND(E1705*H1705,2)</f>
        <v>0</v>
      </c>
      <c r="J1705" s="175"/>
      <c r="K1705" s="176">
        <f>ROUND(E1705*J1705,2)</f>
        <v>0</v>
      </c>
      <c r="L1705" s="176">
        <v>21</v>
      </c>
      <c r="M1705" s="176">
        <f>G1705*(1+L1705/100)</f>
        <v>0</v>
      </c>
      <c r="N1705" s="176">
        <v>4.3999999999999997E-2</v>
      </c>
      <c r="O1705" s="176">
        <f>ROUND(E1705*N1705,2)</f>
        <v>0.09</v>
      </c>
      <c r="P1705" s="176">
        <v>0</v>
      </c>
      <c r="Q1705" s="176">
        <f>ROUND(E1705*P1705,2)</f>
        <v>0</v>
      </c>
      <c r="R1705" s="176"/>
      <c r="S1705" s="176" t="s">
        <v>253</v>
      </c>
      <c r="T1705" s="177" t="s">
        <v>240</v>
      </c>
      <c r="U1705" s="160">
        <v>0</v>
      </c>
      <c r="V1705" s="160">
        <f>ROUND(E1705*U1705,2)</f>
        <v>0</v>
      </c>
      <c r="W1705" s="160"/>
      <c r="X1705" s="151"/>
      <c r="Y1705" s="151"/>
      <c r="Z1705" s="151"/>
      <c r="AA1705" s="151"/>
      <c r="AB1705" s="151"/>
      <c r="AC1705" s="151"/>
      <c r="AD1705" s="151"/>
      <c r="AE1705" s="151"/>
      <c r="AF1705" s="151"/>
      <c r="AG1705" s="151" t="s">
        <v>654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outlineLevel="1" x14ac:dyDescent="0.2">
      <c r="A1706" s="158"/>
      <c r="B1706" s="159"/>
      <c r="C1706" s="201" t="s">
        <v>1885</v>
      </c>
      <c r="D1706" s="193"/>
      <c r="E1706" s="194">
        <v>1</v>
      </c>
      <c r="F1706" s="160"/>
      <c r="G1706" s="160"/>
      <c r="H1706" s="160"/>
      <c r="I1706" s="160"/>
      <c r="J1706" s="160"/>
      <c r="K1706" s="160"/>
      <c r="L1706" s="160"/>
      <c r="M1706" s="160"/>
      <c r="N1706" s="160"/>
      <c r="O1706" s="160"/>
      <c r="P1706" s="160"/>
      <c r="Q1706" s="160"/>
      <c r="R1706" s="160"/>
      <c r="S1706" s="160"/>
      <c r="T1706" s="160"/>
      <c r="U1706" s="160"/>
      <c r="V1706" s="160"/>
      <c r="W1706" s="160"/>
      <c r="X1706" s="151"/>
      <c r="Y1706" s="151"/>
      <c r="Z1706" s="151"/>
      <c r="AA1706" s="151"/>
      <c r="AB1706" s="151"/>
      <c r="AC1706" s="151"/>
      <c r="AD1706" s="151"/>
      <c r="AE1706" s="151"/>
      <c r="AF1706" s="151"/>
      <c r="AG1706" s="151" t="s">
        <v>305</v>
      </c>
      <c r="AH1706" s="151">
        <v>0</v>
      </c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51"/>
      <c r="BB1706" s="151"/>
      <c r="BC1706" s="151"/>
      <c r="BD1706" s="151"/>
      <c r="BE1706" s="151"/>
      <c r="BF1706" s="151"/>
      <c r="BG1706" s="151"/>
      <c r="BH1706" s="151"/>
    </row>
    <row r="1707" spans="1:60" outlineLevel="1" x14ac:dyDescent="0.2">
      <c r="A1707" s="158"/>
      <c r="B1707" s="159"/>
      <c r="C1707" s="201" t="s">
        <v>1886</v>
      </c>
      <c r="D1707" s="193"/>
      <c r="E1707" s="194">
        <v>1</v>
      </c>
      <c r="F1707" s="160"/>
      <c r="G1707" s="160"/>
      <c r="H1707" s="160"/>
      <c r="I1707" s="160"/>
      <c r="J1707" s="160"/>
      <c r="K1707" s="160"/>
      <c r="L1707" s="160"/>
      <c r="M1707" s="160"/>
      <c r="N1707" s="160"/>
      <c r="O1707" s="160"/>
      <c r="P1707" s="160"/>
      <c r="Q1707" s="160"/>
      <c r="R1707" s="160"/>
      <c r="S1707" s="160"/>
      <c r="T1707" s="160"/>
      <c r="U1707" s="160"/>
      <c r="V1707" s="160"/>
      <c r="W1707" s="160"/>
      <c r="X1707" s="151"/>
      <c r="Y1707" s="151"/>
      <c r="Z1707" s="151"/>
      <c r="AA1707" s="151"/>
      <c r="AB1707" s="151"/>
      <c r="AC1707" s="151"/>
      <c r="AD1707" s="151"/>
      <c r="AE1707" s="151"/>
      <c r="AF1707" s="151"/>
      <c r="AG1707" s="151" t="s">
        <v>305</v>
      </c>
      <c r="AH1707" s="151">
        <v>0</v>
      </c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51"/>
      <c r="BB1707" s="151"/>
      <c r="BC1707" s="151"/>
      <c r="BD1707" s="151"/>
      <c r="BE1707" s="151"/>
      <c r="BF1707" s="151"/>
      <c r="BG1707" s="151"/>
      <c r="BH1707" s="151"/>
    </row>
    <row r="1708" spans="1:60" outlineLevel="1" x14ac:dyDescent="0.2">
      <c r="A1708" s="171">
        <v>254</v>
      </c>
      <c r="B1708" s="172" t="s">
        <v>1887</v>
      </c>
      <c r="C1708" s="188" t="s">
        <v>1888</v>
      </c>
      <c r="D1708" s="173" t="s">
        <v>252</v>
      </c>
      <c r="E1708" s="174">
        <v>1</v>
      </c>
      <c r="F1708" s="175"/>
      <c r="G1708" s="176">
        <f>ROUND(E1708*F1708,2)</f>
        <v>0</v>
      </c>
      <c r="H1708" s="175"/>
      <c r="I1708" s="176">
        <f>ROUND(E1708*H1708,2)</f>
        <v>0</v>
      </c>
      <c r="J1708" s="175"/>
      <c r="K1708" s="176">
        <f>ROUND(E1708*J1708,2)</f>
        <v>0</v>
      </c>
      <c r="L1708" s="176">
        <v>21</v>
      </c>
      <c r="M1708" s="176">
        <f>G1708*(1+L1708/100)</f>
        <v>0</v>
      </c>
      <c r="N1708" s="176">
        <v>1.6E-2</v>
      </c>
      <c r="O1708" s="176">
        <f>ROUND(E1708*N1708,2)</f>
        <v>0.02</v>
      </c>
      <c r="P1708" s="176">
        <v>0</v>
      </c>
      <c r="Q1708" s="176">
        <f>ROUND(E1708*P1708,2)</f>
        <v>0</v>
      </c>
      <c r="R1708" s="176"/>
      <c r="S1708" s="176" t="s">
        <v>253</v>
      </c>
      <c r="T1708" s="177" t="s">
        <v>240</v>
      </c>
      <c r="U1708" s="160">
        <v>0</v>
      </c>
      <c r="V1708" s="160">
        <f>ROUND(E1708*U1708,2)</f>
        <v>0</v>
      </c>
      <c r="W1708" s="160"/>
      <c r="X1708" s="151"/>
      <c r="Y1708" s="151"/>
      <c r="Z1708" s="151"/>
      <c r="AA1708" s="151"/>
      <c r="AB1708" s="151"/>
      <c r="AC1708" s="151"/>
      <c r="AD1708" s="151"/>
      <c r="AE1708" s="151"/>
      <c r="AF1708" s="151"/>
      <c r="AG1708" s="151" t="s">
        <v>654</v>
      </c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outlineLevel="1" x14ac:dyDescent="0.2">
      <c r="A1709" s="158"/>
      <c r="B1709" s="159"/>
      <c r="C1709" s="201" t="s">
        <v>1889</v>
      </c>
      <c r="D1709" s="193"/>
      <c r="E1709" s="194">
        <v>1</v>
      </c>
      <c r="F1709" s="160"/>
      <c r="G1709" s="160"/>
      <c r="H1709" s="160"/>
      <c r="I1709" s="160"/>
      <c r="J1709" s="160"/>
      <c r="K1709" s="160"/>
      <c r="L1709" s="160"/>
      <c r="M1709" s="160"/>
      <c r="N1709" s="160"/>
      <c r="O1709" s="160"/>
      <c r="P1709" s="160"/>
      <c r="Q1709" s="160"/>
      <c r="R1709" s="160"/>
      <c r="S1709" s="160"/>
      <c r="T1709" s="160"/>
      <c r="U1709" s="160"/>
      <c r="V1709" s="160"/>
      <c r="W1709" s="160"/>
      <c r="X1709" s="151"/>
      <c r="Y1709" s="151"/>
      <c r="Z1709" s="151"/>
      <c r="AA1709" s="151"/>
      <c r="AB1709" s="151"/>
      <c r="AC1709" s="151"/>
      <c r="AD1709" s="151"/>
      <c r="AE1709" s="151"/>
      <c r="AF1709" s="151"/>
      <c r="AG1709" s="151" t="s">
        <v>305</v>
      </c>
      <c r="AH1709" s="151">
        <v>0</v>
      </c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1" x14ac:dyDescent="0.2">
      <c r="A1710" s="171">
        <v>255</v>
      </c>
      <c r="B1710" s="172" t="s">
        <v>1890</v>
      </c>
      <c r="C1710" s="188" t="s">
        <v>1891</v>
      </c>
      <c r="D1710" s="173" t="s">
        <v>252</v>
      </c>
      <c r="E1710" s="174">
        <v>1</v>
      </c>
      <c r="F1710" s="175"/>
      <c r="G1710" s="176">
        <f>ROUND(E1710*F1710,2)</f>
        <v>0</v>
      </c>
      <c r="H1710" s="175"/>
      <c r="I1710" s="176">
        <f>ROUND(E1710*H1710,2)</f>
        <v>0</v>
      </c>
      <c r="J1710" s="175"/>
      <c r="K1710" s="176">
        <f>ROUND(E1710*J1710,2)</f>
        <v>0</v>
      </c>
      <c r="L1710" s="176">
        <v>21</v>
      </c>
      <c r="M1710" s="176">
        <f>G1710*(1+L1710/100)</f>
        <v>0</v>
      </c>
      <c r="N1710" s="176">
        <v>1.6E-2</v>
      </c>
      <c r="O1710" s="176">
        <f>ROUND(E1710*N1710,2)</f>
        <v>0.02</v>
      </c>
      <c r="P1710" s="176">
        <v>0</v>
      </c>
      <c r="Q1710" s="176">
        <f>ROUND(E1710*P1710,2)</f>
        <v>0</v>
      </c>
      <c r="R1710" s="176"/>
      <c r="S1710" s="176" t="s">
        <v>253</v>
      </c>
      <c r="T1710" s="177" t="s">
        <v>1851</v>
      </c>
      <c r="U1710" s="160">
        <v>0</v>
      </c>
      <c r="V1710" s="160">
        <f>ROUND(E1710*U1710,2)</f>
        <v>0</v>
      </c>
      <c r="W1710" s="160"/>
      <c r="X1710" s="151"/>
      <c r="Y1710" s="151"/>
      <c r="Z1710" s="151"/>
      <c r="AA1710" s="151"/>
      <c r="AB1710" s="151"/>
      <c r="AC1710" s="151"/>
      <c r="AD1710" s="151"/>
      <c r="AE1710" s="151"/>
      <c r="AF1710" s="151"/>
      <c r="AG1710" s="151" t="s">
        <v>654</v>
      </c>
      <c r="AH1710" s="151"/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outlineLevel="1" x14ac:dyDescent="0.2">
      <c r="A1711" s="158"/>
      <c r="B1711" s="159"/>
      <c r="C1711" s="201" t="s">
        <v>1892</v>
      </c>
      <c r="D1711" s="193"/>
      <c r="E1711" s="194">
        <v>1</v>
      </c>
      <c r="F1711" s="160"/>
      <c r="G1711" s="160"/>
      <c r="H1711" s="160"/>
      <c r="I1711" s="160"/>
      <c r="J1711" s="160"/>
      <c r="K1711" s="160"/>
      <c r="L1711" s="160"/>
      <c r="M1711" s="160"/>
      <c r="N1711" s="160"/>
      <c r="O1711" s="160"/>
      <c r="P1711" s="160"/>
      <c r="Q1711" s="160"/>
      <c r="R1711" s="160"/>
      <c r="S1711" s="160"/>
      <c r="T1711" s="160"/>
      <c r="U1711" s="160"/>
      <c r="V1711" s="160"/>
      <c r="W1711" s="160"/>
      <c r="X1711" s="151"/>
      <c r="Y1711" s="151"/>
      <c r="Z1711" s="151"/>
      <c r="AA1711" s="151"/>
      <c r="AB1711" s="151"/>
      <c r="AC1711" s="151"/>
      <c r="AD1711" s="151"/>
      <c r="AE1711" s="151"/>
      <c r="AF1711" s="151"/>
      <c r="AG1711" s="151" t="s">
        <v>305</v>
      </c>
      <c r="AH1711" s="151">
        <v>0</v>
      </c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outlineLevel="1" x14ac:dyDescent="0.2">
      <c r="A1712" s="171">
        <v>256</v>
      </c>
      <c r="B1712" s="172" t="s">
        <v>1893</v>
      </c>
      <c r="C1712" s="188" t="s">
        <v>1894</v>
      </c>
      <c r="D1712" s="173" t="s">
        <v>252</v>
      </c>
      <c r="E1712" s="174">
        <v>5</v>
      </c>
      <c r="F1712" s="175"/>
      <c r="G1712" s="176">
        <f>ROUND(E1712*F1712,2)</f>
        <v>0</v>
      </c>
      <c r="H1712" s="175"/>
      <c r="I1712" s="176">
        <f>ROUND(E1712*H1712,2)</f>
        <v>0</v>
      </c>
      <c r="J1712" s="175"/>
      <c r="K1712" s="176">
        <f>ROUND(E1712*J1712,2)</f>
        <v>0</v>
      </c>
      <c r="L1712" s="176">
        <v>21</v>
      </c>
      <c r="M1712" s="176">
        <f>G1712*(1+L1712/100)</f>
        <v>0</v>
      </c>
      <c r="N1712" s="176">
        <v>3.2000000000000001E-2</v>
      </c>
      <c r="O1712" s="176">
        <f>ROUND(E1712*N1712,2)</f>
        <v>0.16</v>
      </c>
      <c r="P1712" s="176">
        <v>0</v>
      </c>
      <c r="Q1712" s="176">
        <f>ROUND(E1712*P1712,2)</f>
        <v>0</v>
      </c>
      <c r="R1712" s="176"/>
      <c r="S1712" s="176" t="s">
        <v>253</v>
      </c>
      <c r="T1712" s="177" t="s">
        <v>240</v>
      </c>
      <c r="U1712" s="160">
        <v>0</v>
      </c>
      <c r="V1712" s="160">
        <f>ROUND(E1712*U1712,2)</f>
        <v>0</v>
      </c>
      <c r="W1712" s="160"/>
      <c r="X1712" s="151"/>
      <c r="Y1712" s="151"/>
      <c r="Z1712" s="151"/>
      <c r="AA1712" s="151"/>
      <c r="AB1712" s="151"/>
      <c r="AC1712" s="151"/>
      <c r="AD1712" s="151"/>
      <c r="AE1712" s="151"/>
      <c r="AF1712" s="151"/>
      <c r="AG1712" s="151" t="s">
        <v>654</v>
      </c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outlineLevel="1" x14ac:dyDescent="0.2">
      <c r="A1713" s="158"/>
      <c r="B1713" s="159"/>
      <c r="C1713" s="201" t="s">
        <v>1895</v>
      </c>
      <c r="D1713" s="193"/>
      <c r="E1713" s="194">
        <v>1</v>
      </c>
      <c r="F1713" s="160"/>
      <c r="G1713" s="160"/>
      <c r="H1713" s="160"/>
      <c r="I1713" s="160"/>
      <c r="J1713" s="160"/>
      <c r="K1713" s="160"/>
      <c r="L1713" s="160"/>
      <c r="M1713" s="160"/>
      <c r="N1713" s="160"/>
      <c r="O1713" s="160"/>
      <c r="P1713" s="160"/>
      <c r="Q1713" s="160"/>
      <c r="R1713" s="160"/>
      <c r="S1713" s="160"/>
      <c r="T1713" s="160"/>
      <c r="U1713" s="160"/>
      <c r="V1713" s="160"/>
      <c r="W1713" s="160"/>
      <c r="X1713" s="151"/>
      <c r="Y1713" s="151"/>
      <c r="Z1713" s="151"/>
      <c r="AA1713" s="151"/>
      <c r="AB1713" s="151"/>
      <c r="AC1713" s="151"/>
      <c r="AD1713" s="151"/>
      <c r="AE1713" s="151"/>
      <c r="AF1713" s="151"/>
      <c r="AG1713" s="151" t="s">
        <v>305</v>
      </c>
      <c r="AH1713" s="151">
        <v>0</v>
      </c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outlineLevel="1" x14ac:dyDescent="0.2">
      <c r="A1714" s="158"/>
      <c r="B1714" s="159"/>
      <c r="C1714" s="201" t="s">
        <v>1896</v>
      </c>
      <c r="D1714" s="193"/>
      <c r="E1714" s="194">
        <v>4</v>
      </c>
      <c r="F1714" s="160"/>
      <c r="G1714" s="160"/>
      <c r="H1714" s="160"/>
      <c r="I1714" s="160"/>
      <c r="J1714" s="160"/>
      <c r="K1714" s="160"/>
      <c r="L1714" s="160"/>
      <c r="M1714" s="160"/>
      <c r="N1714" s="160"/>
      <c r="O1714" s="160"/>
      <c r="P1714" s="160"/>
      <c r="Q1714" s="160"/>
      <c r="R1714" s="160"/>
      <c r="S1714" s="160"/>
      <c r="T1714" s="160"/>
      <c r="U1714" s="160"/>
      <c r="V1714" s="160"/>
      <c r="W1714" s="160"/>
      <c r="X1714" s="151"/>
      <c r="Y1714" s="151"/>
      <c r="Z1714" s="151"/>
      <c r="AA1714" s="151"/>
      <c r="AB1714" s="151"/>
      <c r="AC1714" s="151"/>
      <c r="AD1714" s="151"/>
      <c r="AE1714" s="151"/>
      <c r="AF1714" s="151"/>
      <c r="AG1714" s="151" t="s">
        <v>305</v>
      </c>
      <c r="AH1714" s="151">
        <v>0</v>
      </c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51"/>
      <c r="BB1714" s="151"/>
      <c r="BC1714" s="151"/>
      <c r="BD1714" s="151"/>
      <c r="BE1714" s="151"/>
      <c r="BF1714" s="151"/>
      <c r="BG1714" s="151"/>
      <c r="BH1714" s="151"/>
    </row>
    <row r="1715" spans="1:60" outlineLevel="1" x14ac:dyDescent="0.2">
      <c r="A1715" s="171">
        <v>257</v>
      </c>
      <c r="B1715" s="172" t="s">
        <v>1897</v>
      </c>
      <c r="C1715" s="188" t="s">
        <v>1898</v>
      </c>
      <c r="D1715" s="173" t="s">
        <v>252</v>
      </c>
      <c r="E1715" s="174">
        <v>4</v>
      </c>
      <c r="F1715" s="175"/>
      <c r="G1715" s="176">
        <f>ROUND(E1715*F1715,2)</f>
        <v>0</v>
      </c>
      <c r="H1715" s="175"/>
      <c r="I1715" s="176">
        <f>ROUND(E1715*H1715,2)</f>
        <v>0</v>
      </c>
      <c r="J1715" s="175"/>
      <c r="K1715" s="176">
        <f>ROUND(E1715*J1715,2)</f>
        <v>0</v>
      </c>
      <c r="L1715" s="176">
        <v>21</v>
      </c>
      <c r="M1715" s="176">
        <f>G1715*(1+L1715/100)</f>
        <v>0</v>
      </c>
      <c r="N1715" s="176">
        <v>3.2000000000000001E-2</v>
      </c>
      <c r="O1715" s="176">
        <f>ROUND(E1715*N1715,2)</f>
        <v>0.13</v>
      </c>
      <c r="P1715" s="176">
        <v>0</v>
      </c>
      <c r="Q1715" s="176">
        <f>ROUND(E1715*P1715,2)</f>
        <v>0</v>
      </c>
      <c r="R1715" s="176"/>
      <c r="S1715" s="176" t="s">
        <v>253</v>
      </c>
      <c r="T1715" s="177" t="s">
        <v>240</v>
      </c>
      <c r="U1715" s="160">
        <v>0</v>
      </c>
      <c r="V1715" s="160">
        <f>ROUND(E1715*U1715,2)</f>
        <v>0</v>
      </c>
      <c r="W1715" s="160"/>
      <c r="X1715" s="151"/>
      <c r="Y1715" s="151"/>
      <c r="Z1715" s="151"/>
      <c r="AA1715" s="151"/>
      <c r="AB1715" s="151"/>
      <c r="AC1715" s="151"/>
      <c r="AD1715" s="151"/>
      <c r="AE1715" s="151"/>
      <c r="AF1715" s="151"/>
      <c r="AG1715" s="151" t="s">
        <v>654</v>
      </c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51"/>
      <c r="BB1715" s="151"/>
      <c r="BC1715" s="151"/>
      <c r="BD1715" s="151"/>
      <c r="BE1715" s="151"/>
      <c r="BF1715" s="151"/>
      <c r="BG1715" s="151"/>
      <c r="BH1715" s="151"/>
    </row>
    <row r="1716" spans="1:60" outlineLevel="1" x14ac:dyDescent="0.2">
      <c r="A1716" s="158"/>
      <c r="B1716" s="159"/>
      <c r="C1716" s="201" t="s">
        <v>1899</v>
      </c>
      <c r="D1716" s="193"/>
      <c r="E1716" s="194">
        <v>4</v>
      </c>
      <c r="F1716" s="160"/>
      <c r="G1716" s="160"/>
      <c r="H1716" s="160"/>
      <c r="I1716" s="160"/>
      <c r="J1716" s="160"/>
      <c r="K1716" s="160"/>
      <c r="L1716" s="160"/>
      <c r="M1716" s="160"/>
      <c r="N1716" s="160"/>
      <c r="O1716" s="160"/>
      <c r="P1716" s="160"/>
      <c r="Q1716" s="160"/>
      <c r="R1716" s="160"/>
      <c r="S1716" s="160"/>
      <c r="T1716" s="160"/>
      <c r="U1716" s="160"/>
      <c r="V1716" s="160"/>
      <c r="W1716" s="160"/>
      <c r="X1716" s="151"/>
      <c r="Y1716" s="151"/>
      <c r="Z1716" s="151"/>
      <c r="AA1716" s="151"/>
      <c r="AB1716" s="151"/>
      <c r="AC1716" s="151"/>
      <c r="AD1716" s="151"/>
      <c r="AE1716" s="151"/>
      <c r="AF1716" s="151"/>
      <c r="AG1716" s="151" t="s">
        <v>305</v>
      </c>
      <c r="AH1716" s="151">
        <v>0</v>
      </c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outlineLevel="1" x14ac:dyDescent="0.2">
      <c r="A1717" s="171">
        <v>258</v>
      </c>
      <c r="B1717" s="172" t="s">
        <v>1900</v>
      </c>
      <c r="C1717" s="188" t="s">
        <v>1901</v>
      </c>
      <c r="D1717" s="173" t="s">
        <v>252</v>
      </c>
      <c r="E1717" s="174">
        <v>2</v>
      </c>
      <c r="F1717" s="175"/>
      <c r="G1717" s="176">
        <f>ROUND(E1717*F1717,2)</f>
        <v>0</v>
      </c>
      <c r="H1717" s="175"/>
      <c r="I1717" s="176">
        <f>ROUND(E1717*H1717,2)</f>
        <v>0</v>
      </c>
      <c r="J1717" s="175"/>
      <c r="K1717" s="176">
        <f>ROUND(E1717*J1717,2)</f>
        <v>0</v>
      </c>
      <c r="L1717" s="176">
        <v>21</v>
      </c>
      <c r="M1717" s="176">
        <f>G1717*(1+L1717/100)</f>
        <v>0</v>
      </c>
      <c r="N1717" s="176">
        <v>3.2000000000000001E-2</v>
      </c>
      <c r="O1717" s="176">
        <f>ROUND(E1717*N1717,2)</f>
        <v>0.06</v>
      </c>
      <c r="P1717" s="176">
        <v>0</v>
      </c>
      <c r="Q1717" s="176">
        <f>ROUND(E1717*P1717,2)</f>
        <v>0</v>
      </c>
      <c r="R1717" s="176"/>
      <c r="S1717" s="176" t="s">
        <v>253</v>
      </c>
      <c r="T1717" s="177" t="s">
        <v>240</v>
      </c>
      <c r="U1717" s="160">
        <v>0</v>
      </c>
      <c r="V1717" s="160">
        <f>ROUND(E1717*U1717,2)</f>
        <v>0</v>
      </c>
      <c r="W1717" s="160"/>
      <c r="X1717" s="151"/>
      <c r="Y1717" s="151"/>
      <c r="Z1717" s="151"/>
      <c r="AA1717" s="151"/>
      <c r="AB1717" s="151"/>
      <c r="AC1717" s="151"/>
      <c r="AD1717" s="151"/>
      <c r="AE1717" s="151"/>
      <c r="AF1717" s="151"/>
      <c r="AG1717" s="151" t="s">
        <v>654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1" x14ac:dyDescent="0.2">
      <c r="A1718" s="158"/>
      <c r="B1718" s="159"/>
      <c r="C1718" s="201" t="s">
        <v>1902</v>
      </c>
      <c r="D1718" s="193"/>
      <c r="E1718" s="194">
        <v>2</v>
      </c>
      <c r="F1718" s="160"/>
      <c r="G1718" s="160"/>
      <c r="H1718" s="160"/>
      <c r="I1718" s="160"/>
      <c r="J1718" s="160"/>
      <c r="K1718" s="160"/>
      <c r="L1718" s="160"/>
      <c r="M1718" s="160"/>
      <c r="N1718" s="160"/>
      <c r="O1718" s="160"/>
      <c r="P1718" s="160"/>
      <c r="Q1718" s="160"/>
      <c r="R1718" s="160"/>
      <c r="S1718" s="160"/>
      <c r="T1718" s="160"/>
      <c r="U1718" s="160"/>
      <c r="V1718" s="160"/>
      <c r="W1718" s="160"/>
      <c r="X1718" s="151"/>
      <c r="Y1718" s="151"/>
      <c r="Z1718" s="151"/>
      <c r="AA1718" s="151"/>
      <c r="AB1718" s="151"/>
      <c r="AC1718" s="151"/>
      <c r="AD1718" s="151"/>
      <c r="AE1718" s="151"/>
      <c r="AF1718" s="151"/>
      <c r="AG1718" s="151" t="s">
        <v>305</v>
      </c>
      <c r="AH1718" s="151">
        <v>0</v>
      </c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outlineLevel="1" x14ac:dyDescent="0.2">
      <c r="A1719" s="171">
        <v>259</v>
      </c>
      <c r="B1719" s="172" t="s">
        <v>1903</v>
      </c>
      <c r="C1719" s="188" t="s">
        <v>1904</v>
      </c>
      <c r="D1719" s="173" t="s">
        <v>252</v>
      </c>
      <c r="E1719" s="174">
        <v>2</v>
      </c>
      <c r="F1719" s="175"/>
      <c r="G1719" s="176">
        <f>ROUND(E1719*F1719,2)</f>
        <v>0</v>
      </c>
      <c r="H1719" s="175"/>
      <c r="I1719" s="176">
        <f>ROUND(E1719*H1719,2)</f>
        <v>0</v>
      </c>
      <c r="J1719" s="175"/>
      <c r="K1719" s="176">
        <f>ROUND(E1719*J1719,2)</f>
        <v>0</v>
      </c>
      <c r="L1719" s="176">
        <v>21</v>
      </c>
      <c r="M1719" s="176">
        <f>G1719*(1+L1719/100)</f>
        <v>0</v>
      </c>
      <c r="N1719" s="176">
        <v>3.2000000000000001E-2</v>
      </c>
      <c r="O1719" s="176">
        <f>ROUND(E1719*N1719,2)</f>
        <v>0.06</v>
      </c>
      <c r="P1719" s="176">
        <v>0</v>
      </c>
      <c r="Q1719" s="176">
        <f>ROUND(E1719*P1719,2)</f>
        <v>0</v>
      </c>
      <c r="R1719" s="176"/>
      <c r="S1719" s="176" t="s">
        <v>253</v>
      </c>
      <c r="T1719" s="177" t="s">
        <v>240</v>
      </c>
      <c r="U1719" s="160">
        <v>0</v>
      </c>
      <c r="V1719" s="160">
        <f>ROUND(E1719*U1719,2)</f>
        <v>0</v>
      </c>
      <c r="W1719" s="160"/>
      <c r="X1719" s="151"/>
      <c r="Y1719" s="151"/>
      <c r="Z1719" s="151"/>
      <c r="AA1719" s="151"/>
      <c r="AB1719" s="151"/>
      <c r="AC1719" s="151"/>
      <c r="AD1719" s="151"/>
      <c r="AE1719" s="151"/>
      <c r="AF1719" s="151"/>
      <c r="AG1719" s="151" t="s">
        <v>654</v>
      </c>
      <c r="AH1719" s="151"/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outlineLevel="1" x14ac:dyDescent="0.2">
      <c r="A1720" s="158"/>
      <c r="B1720" s="159"/>
      <c r="C1720" s="201" t="s">
        <v>1905</v>
      </c>
      <c r="D1720" s="193"/>
      <c r="E1720" s="194">
        <v>2</v>
      </c>
      <c r="F1720" s="160"/>
      <c r="G1720" s="160"/>
      <c r="H1720" s="160"/>
      <c r="I1720" s="160"/>
      <c r="J1720" s="160"/>
      <c r="K1720" s="160"/>
      <c r="L1720" s="160"/>
      <c r="M1720" s="160"/>
      <c r="N1720" s="160"/>
      <c r="O1720" s="160"/>
      <c r="P1720" s="160"/>
      <c r="Q1720" s="160"/>
      <c r="R1720" s="160"/>
      <c r="S1720" s="160"/>
      <c r="T1720" s="160"/>
      <c r="U1720" s="160"/>
      <c r="V1720" s="160"/>
      <c r="W1720" s="160"/>
      <c r="X1720" s="151"/>
      <c r="Y1720" s="151"/>
      <c r="Z1720" s="151"/>
      <c r="AA1720" s="151"/>
      <c r="AB1720" s="151"/>
      <c r="AC1720" s="151"/>
      <c r="AD1720" s="151"/>
      <c r="AE1720" s="151"/>
      <c r="AF1720" s="151"/>
      <c r="AG1720" s="151" t="s">
        <v>305</v>
      </c>
      <c r="AH1720" s="151">
        <v>0</v>
      </c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outlineLevel="1" x14ac:dyDescent="0.2">
      <c r="A1721" s="171">
        <v>260</v>
      </c>
      <c r="B1721" s="172" t="s">
        <v>1906</v>
      </c>
      <c r="C1721" s="188" t="s">
        <v>1907</v>
      </c>
      <c r="D1721" s="173" t="s">
        <v>252</v>
      </c>
      <c r="E1721" s="174">
        <v>7</v>
      </c>
      <c r="F1721" s="175"/>
      <c r="G1721" s="176">
        <f>ROUND(E1721*F1721,2)</f>
        <v>0</v>
      </c>
      <c r="H1721" s="175"/>
      <c r="I1721" s="176">
        <f>ROUND(E1721*H1721,2)</f>
        <v>0</v>
      </c>
      <c r="J1721" s="175"/>
      <c r="K1721" s="176">
        <f>ROUND(E1721*J1721,2)</f>
        <v>0</v>
      </c>
      <c r="L1721" s="176">
        <v>21</v>
      </c>
      <c r="M1721" s="176">
        <f>G1721*(1+L1721/100)</f>
        <v>0</v>
      </c>
      <c r="N1721" s="176">
        <v>3.2000000000000001E-2</v>
      </c>
      <c r="O1721" s="176">
        <f>ROUND(E1721*N1721,2)</f>
        <v>0.22</v>
      </c>
      <c r="P1721" s="176">
        <v>0</v>
      </c>
      <c r="Q1721" s="176">
        <f>ROUND(E1721*P1721,2)</f>
        <v>0</v>
      </c>
      <c r="R1721" s="176"/>
      <c r="S1721" s="176" t="s">
        <v>253</v>
      </c>
      <c r="T1721" s="177" t="s">
        <v>240</v>
      </c>
      <c r="U1721" s="160">
        <v>0</v>
      </c>
      <c r="V1721" s="160">
        <f>ROUND(E1721*U1721,2)</f>
        <v>0</v>
      </c>
      <c r="W1721" s="160"/>
      <c r="X1721" s="151"/>
      <c r="Y1721" s="151"/>
      <c r="Z1721" s="151"/>
      <c r="AA1721" s="151"/>
      <c r="AB1721" s="151"/>
      <c r="AC1721" s="151"/>
      <c r="AD1721" s="151"/>
      <c r="AE1721" s="151"/>
      <c r="AF1721" s="151"/>
      <c r="AG1721" s="151" t="s">
        <v>654</v>
      </c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outlineLevel="1" x14ac:dyDescent="0.2">
      <c r="A1722" s="158"/>
      <c r="B1722" s="159"/>
      <c r="C1722" s="201" t="s">
        <v>1908</v>
      </c>
      <c r="D1722" s="193"/>
      <c r="E1722" s="194">
        <v>4</v>
      </c>
      <c r="F1722" s="160"/>
      <c r="G1722" s="160"/>
      <c r="H1722" s="160"/>
      <c r="I1722" s="160"/>
      <c r="J1722" s="160"/>
      <c r="K1722" s="160"/>
      <c r="L1722" s="160"/>
      <c r="M1722" s="160"/>
      <c r="N1722" s="160"/>
      <c r="O1722" s="160"/>
      <c r="P1722" s="160"/>
      <c r="Q1722" s="160"/>
      <c r="R1722" s="160"/>
      <c r="S1722" s="160"/>
      <c r="T1722" s="160"/>
      <c r="U1722" s="160"/>
      <c r="V1722" s="160"/>
      <c r="W1722" s="160"/>
      <c r="X1722" s="151"/>
      <c r="Y1722" s="151"/>
      <c r="Z1722" s="151"/>
      <c r="AA1722" s="151"/>
      <c r="AB1722" s="151"/>
      <c r="AC1722" s="151"/>
      <c r="AD1722" s="151"/>
      <c r="AE1722" s="151"/>
      <c r="AF1722" s="151"/>
      <c r="AG1722" s="151" t="s">
        <v>305</v>
      </c>
      <c r="AH1722" s="151">
        <v>0</v>
      </c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51"/>
      <c r="BB1722" s="151"/>
      <c r="BC1722" s="151"/>
      <c r="BD1722" s="151"/>
      <c r="BE1722" s="151"/>
      <c r="BF1722" s="151"/>
      <c r="BG1722" s="151"/>
      <c r="BH1722" s="151"/>
    </row>
    <row r="1723" spans="1:60" outlineLevel="1" x14ac:dyDescent="0.2">
      <c r="A1723" s="158"/>
      <c r="B1723" s="159"/>
      <c r="C1723" s="201" t="s">
        <v>1909</v>
      </c>
      <c r="D1723" s="193"/>
      <c r="E1723" s="194">
        <v>3</v>
      </c>
      <c r="F1723" s="160"/>
      <c r="G1723" s="160"/>
      <c r="H1723" s="160"/>
      <c r="I1723" s="160"/>
      <c r="J1723" s="160"/>
      <c r="K1723" s="160"/>
      <c r="L1723" s="160"/>
      <c r="M1723" s="160"/>
      <c r="N1723" s="160"/>
      <c r="O1723" s="160"/>
      <c r="P1723" s="160"/>
      <c r="Q1723" s="160"/>
      <c r="R1723" s="160"/>
      <c r="S1723" s="160"/>
      <c r="T1723" s="160"/>
      <c r="U1723" s="160"/>
      <c r="V1723" s="160"/>
      <c r="W1723" s="160"/>
      <c r="X1723" s="151"/>
      <c r="Y1723" s="151"/>
      <c r="Z1723" s="151"/>
      <c r="AA1723" s="151"/>
      <c r="AB1723" s="151"/>
      <c r="AC1723" s="151"/>
      <c r="AD1723" s="151"/>
      <c r="AE1723" s="151"/>
      <c r="AF1723" s="151"/>
      <c r="AG1723" s="151" t="s">
        <v>305</v>
      </c>
      <c r="AH1723" s="151">
        <v>0</v>
      </c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51"/>
      <c r="BB1723" s="151"/>
      <c r="BC1723" s="151"/>
      <c r="BD1723" s="151"/>
      <c r="BE1723" s="151"/>
      <c r="BF1723" s="151"/>
      <c r="BG1723" s="151"/>
      <c r="BH1723" s="151"/>
    </row>
    <row r="1724" spans="1:60" outlineLevel="1" x14ac:dyDescent="0.2">
      <c r="A1724" s="171">
        <v>261</v>
      </c>
      <c r="B1724" s="172" t="s">
        <v>1910</v>
      </c>
      <c r="C1724" s="188" t="s">
        <v>1911</v>
      </c>
      <c r="D1724" s="173" t="s">
        <v>252</v>
      </c>
      <c r="E1724" s="174">
        <v>1</v>
      </c>
      <c r="F1724" s="175"/>
      <c r="G1724" s="176">
        <f>ROUND(E1724*F1724,2)</f>
        <v>0</v>
      </c>
      <c r="H1724" s="175"/>
      <c r="I1724" s="176">
        <f>ROUND(E1724*H1724,2)</f>
        <v>0</v>
      </c>
      <c r="J1724" s="175"/>
      <c r="K1724" s="176">
        <f>ROUND(E1724*J1724,2)</f>
        <v>0</v>
      </c>
      <c r="L1724" s="176">
        <v>21</v>
      </c>
      <c r="M1724" s="176">
        <f>G1724*(1+L1724/100)</f>
        <v>0</v>
      </c>
      <c r="N1724" s="176">
        <v>5.7000000000000002E-2</v>
      </c>
      <c r="O1724" s="176">
        <f>ROUND(E1724*N1724,2)</f>
        <v>0.06</v>
      </c>
      <c r="P1724" s="176">
        <v>0</v>
      </c>
      <c r="Q1724" s="176">
        <f>ROUND(E1724*P1724,2)</f>
        <v>0</v>
      </c>
      <c r="R1724" s="176"/>
      <c r="S1724" s="176" t="s">
        <v>253</v>
      </c>
      <c r="T1724" s="177" t="s">
        <v>240</v>
      </c>
      <c r="U1724" s="160">
        <v>0</v>
      </c>
      <c r="V1724" s="160">
        <f>ROUND(E1724*U1724,2)</f>
        <v>0</v>
      </c>
      <c r="W1724" s="160"/>
      <c r="X1724" s="151"/>
      <c r="Y1724" s="151"/>
      <c r="Z1724" s="151"/>
      <c r="AA1724" s="151"/>
      <c r="AB1724" s="151"/>
      <c r="AC1724" s="151"/>
      <c r="AD1724" s="151"/>
      <c r="AE1724" s="151"/>
      <c r="AF1724" s="151"/>
      <c r="AG1724" s="151" t="s">
        <v>654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 outlineLevel="1" x14ac:dyDescent="0.2">
      <c r="A1725" s="158"/>
      <c r="B1725" s="159"/>
      <c r="C1725" s="201" t="s">
        <v>1912</v>
      </c>
      <c r="D1725" s="193"/>
      <c r="E1725" s="194">
        <v>1</v>
      </c>
      <c r="F1725" s="160"/>
      <c r="G1725" s="160"/>
      <c r="H1725" s="160"/>
      <c r="I1725" s="160"/>
      <c r="J1725" s="160"/>
      <c r="K1725" s="160"/>
      <c r="L1725" s="160"/>
      <c r="M1725" s="160"/>
      <c r="N1725" s="160"/>
      <c r="O1725" s="160"/>
      <c r="P1725" s="160"/>
      <c r="Q1725" s="160"/>
      <c r="R1725" s="160"/>
      <c r="S1725" s="160"/>
      <c r="T1725" s="160"/>
      <c r="U1725" s="160"/>
      <c r="V1725" s="160"/>
      <c r="W1725" s="160"/>
      <c r="X1725" s="151"/>
      <c r="Y1725" s="151"/>
      <c r="Z1725" s="151"/>
      <c r="AA1725" s="151"/>
      <c r="AB1725" s="151"/>
      <c r="AC1725" s="151"/>
      <c r="AD1725" s="151"/>
      <c r="AE1725" s="151"/>
      <c r="AF1725" s="151"/>
      <c r="AG1725" s="151" t="s">
        <v>305</v>
      </c>
      <c r="AH1725" s="151">
        <v>0</v>
      </c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1" x14ac:dyDescent="0.2">
      <c r="A1726" s="171">
        <v>262</v>
      </c>
      <c r="B1726" s="172" t="s">
        <v>1913</v>
      </c>
      <c r="C1726" s="188" t="s">
        <v>1914</v>
      </c>
      <c r="D1726" s="173" t="s">
        <v>252</v>
      </c>
      <c r="E1726" s="174">
        <v>1</v>
      </c>
      <c r="F1726" s="175"/>
      <c r="G1726" s="176">
        <f>ROUND(E1726*F1726,2)</f>
        <v>0</v>
      </c>
      <c r="H1726" s="175"/>
      <c r="I1726" s="176">
        <f>ROUND(E1726*H1726,2)</f>
        <v>0</v>
      </c>
      <c r="J1726" s="175"/>
      <c r="K1726" s="176">
        <f>ROUND(E1726*J1726,2)</f>
        <v>0</v>
      </c>
      <c r="L1726" s="176">
        <v>21</v>
      </c>
      <c r="M1726" s="176">
        <f>G1726*(1+L1726/100)</f>
        <v>0</v>
      </c>
      <c r="N1726" s="176">
        <v>5.7000000000000002E-2</v>
      </c>
      <c r="O1726" s="176">
        <f>ROUND(E1726*N1726,2)</f>
        <v>0.06</v>
      </c>
      <c r="P1726" s="176">
        <v>0</v>
      </c>
      <c r="Q1726" s="176">
        <f>ROUND(E1726*P1726,2)</f>
        <v>0</v>
      </c>
      <c r="R1726" s="176"/>
      <c r="S1726" s="176" t="s">
        <v>253</v>
      </c>
      <c r="T1726" s="177" t="s">
        <v>240</v>
      </c>
      <c r="U1726" s="160">
        <v>0</v>
      </c>
      <c r="V1726" s="160">
        <f>ROUND(E1726*U1726,2)</f>
        <v>0</v>
      </c>
      <c r="W1726" s="160"/>
      <c r="X1726" s="151"/>
      <c r="Y1726" s="151"/>
      <c r="Z1726" s="151"/>
      <c r="AA1726" s="151"/>
      <c r="AB1726" s="151"/>
      <c r="AC1726" s="151"/>
      <c r="AD1726" s="151"/>
      <c r="AE1726" s="151"/>
      <c r="AF1726" s="151"/>
      <c r="AG1726" s="151" t="s">
        <v>654</v>
      </c>
      <c r="AH1726" s="151"/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outlineLevel="1" x14ac:dyDescent="0.2">
      <c r="A1727" s="158"/>
      <c r="B1727" s="159"/>
      <c r="C1727" s="201" t="s">
        <v>1915</v>
      </c>
      <c r="D1727" s="193"/>
      <c r="E1727" s="194">
        <v>1</v>
      </c>
      <c r="F1727" s="160"/>
      <c r="G1727" s="160"/>
      <c r="H1727" s="160"/>
      <c r="I1727" s="160"/>
      <c r="J1727" s="160"/>
      <c r="K1727" s="160"/>
      <c r="L1727" s="160"/>
      <c r="M1727" s="160"/>
      <c r="N1727" s="160"/>
      <c r="O1727" s="160"/>
      <c r="P1727" s="160"/>
      <c r="Q1727" s="160"/>
      <c r="R1727" s="160"/>
      <c r="S1727" s="160"/>
      <c r="T1727" s="160"/>
      <c r="U1727" s="160"/>
      <c r="V1727" s="160"/>
      <c r="W1727" s="160"/>
      <c r="X1727" s="151"/>
      <c r="Y1727" s="151"/>
      <c r="Z1727" s="151"/>
      <c r="AA1727" s="151"/>
      <c r="AB1727" s="151"/>
      <c r="AC1727" s="151"/>
      <c r="AD1727" s="151"/>
      <c r="AE1727" s="151"/>
      <c r="AF1727" s="151"/>
      <c r="AG1727" s="151" t="s">
        <v>305</v>
      </c>
      <c r="AH1727" s="151">
        <v>0</v>
      </c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outlineLevel="1" x14ac:dyDescent="0.2">
      <c r="A1728" s="171">
        <v>263</v>
      </c>
      <c r="B1728" s="172" t="s">
        <v>1916</v>
      </c>
      <c r="C1728" s="188" t="s">
        <v>1917</v>
      </c>
      <c r="D1728" s="173" t="s">
        <v>252</v>
      </c>
      <c r="E1728" s="174">
        <v>1</v>
      </c>
      <c r="F1728" s="175"/>
      <c r="G1728" s="176">
        <f>ROUND(E1728*F1728,2)</f>
        <v>0</v>
      </c>
      <c r="H1728" s="175"/>
      <c r="I1728" s="176">
        <f>ROUND(E1728*H1728,2)</f>
        <v>0</v>
      </c>
      <c r="J1728" s="175"/>
      <c r="K1728" s="176">
        <f>ROUND(E1728*J1728,2)</f>
        <v>0</v>
      </c>
      <c r="L1728" s="176">
        <v>21</v>
      </c>
      <c r="M1728" s="176">
        <f>G1728*(1+L1728/100)</f>
        <v>0</v>
      </c>
      <c r="N1728" s="176">
        <v>5.7000000000000002E-2</v>
      </c>
      <c r="O1728" s="176">
        <f>ROUND(E1728*N1728,2)</f>
        <v>0.06</v>
      </c>
      <c r="P1728" s="176">
        <v>0</v>
      </c>
      <c r="Q1728" s="176">
        <f>ROUND(E1728*P1728,2)</f>
        <v>0</v>
      </c>
      <c r="R1728" s="176"/>
      <c r="S1728" s="176" t="s">
        <v>253</v>
      </c>
      <c r="T1728" s="177" t="s">
        <v>240</v>
      </c>
      <c r="U1728" s="160">
        <v>0</v>
      </c>
      <c r="V1728" s="160">
        <f>ROUND(E1728*U1728,2)</f>
        <v>0</v>
      </c>
      <c r="W1728" s="160"/>
      <c r="X1728" s="151"/>
      <c r="Y1728" s="151"/>
      <c r="Z1728" s="151"/>
      <c r="AA1728" s="151"/>
      <c r="AB1728" s="151"/>
      <c r="AC1728" s="151"/>
      <c r="AD1728" s="151"/>
      <c r="AE1728" s="151"/>
      <c r="AF1728" s="151"/>
      <c r="AG1728" s="151" t="s">
        <v>654</v>
      </c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outlineLevel="1" x14ac:dyDescent="0.2">
      <c r="A1729" s="158"/>
      <c r="B1729" s="159"/>
      <c r="C1729" s="201" t="s">
        <v>1918</v>
      </c>
      <c r="D1729" s="193"/>
      <c r="E1729" s="194">
        <v>1</v>
      </c>
      <c r="F1729" s="160"/>
      <c r="G1729" s="160"/>
      <c r="H1729" s="160"/>
      <c r="I1729" s="160"/>
      <c r="J1729" s="160"/>
      <c r="K1729" s="160"/>
      <c r="L1729" s="160"/>
      <c r="M1729" s="160"/>
      <c r="N1729" s="160"/>
      <c r="O1729" s="160"/>
      <c r="P1729" s="160"/>
      <c r="Q1729" s="160"/>
      <c r="R1729" s="160"/>
      <c r="S1729" s="160"/>
      <c r="T1729" s="160"/>
      <c r="U1729" s="160"/>
      <c r="V1729" s="160"/>
      <c r="W1729" s="160"/>
      <c r="X1729" s="151"/>
      <c r="Y1729" s="151"/>
      <c r="Z1729" s="151"/>
      <c r="AA1729" s="151"/>
      <c r="AB1729" s="151"/>
      <c r="AC1729" s="151"/>
      <c r="AD1729" s="151"/>
      <c r="AE1729" s="151"/>
      <c r="AF1729" s="151"/>
      <c r="AG1729" s="151" t="s">
        <v>305</v>
      </c>
      <c r="AH1729" s="151">
        <v>0</v>
      </c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outlineLevel="1" x14ac:dyDescent="0.2">
      <c r="A1730" s="171">
        <v>264</v>
      </c>
      <c r="B1730" s="172" t="s">
        <v>1919</v>
      </c>
      <c r="C1730" s="188" t="s">
        <v>1920</v>
      </c>
      <c r="D1730" s="173" t="s">
        <v>252</v>
      </c>
      <c r="E1730" s="174">
        <v>4</v>
      </c>
      <c r="F1730" s="175"/>
      <c r="G1730" s="176">
        <f>ROUND(E1730*F1730,2)</f>
        <v>0</v>
      </c>
      <c r="H1730" s="175"/>
      <c r="I1730" s="176">
        <f>ROUND(E1730*H1730,2)</f>
        <v>0</v>
      </c>
      <c r="J1730" s="175"/>
      <c r="K1730" s="176">
        <f>ROUND(E1730*J1730,2)</f>
        <v>0</v>
      </c>
      <c r="L1730" s="176">
        <v>21</v>
      </c>
      <c r="M1730" s="176">
        <f>G1730*(1+L1730/100)</f>
        <v>0</v>
      </c>
      <c r="N1730" s="176">
        <v>5.7000000000000002E-2</v>
      </c>
      <c r="O1730" s="176">
        <f>ROUND(E1730*N1730,2)</f>
        <v>0.23</v>
      </c>
      <c r="P1730" s="176">
        <v>0</v>
      </c>
      <c r="Q1730" s="176">
        <f>ROUND(E1730*P1730,2)</f>
        <v>0</v>
      </c>
      <c r="R1730" s="176"/>
      <c r="S1730" s="176" t="s">
        <v>253</v>
      </c>
      <c r="T1730" s="177" t="s">
        <v>240</v>
      </c>
      <c r="U1730" s="160">
        <v>0</v>
      </c>
      <c r="V1730" s="160">
        <f>ROUND(E1730*U1730,2)</f>
        <v>0</v>
      </c>
      <c r="W1730" s="160"/>
      <c r="X1730" s="151"/>
      <c r="Y1730" s="151"/>
      <c r="Z1730" s="151"/>
      <c r="AA1730" s="151"/>
      <c r="AB1730" s="151"/>
      <c r="AC1730" s="151"/>
      <c r="AD1730" s="151"/>
      <c r="AE1730" s="151"/>
      <c r="AF1730" s="151"/>
      <c r="AG1730" s="151" t="s">
        <v>654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51"/>
      <c r="BB1730" s="151"/>
      <c r="BC1730" s="151"/>
      <c r="BD1730" s="151"/>
      <c r="BE1730" s="151"/>
      <c r="BF1730" s="151"/>
      <c r="BG1730" s="151"/>
      <c r="BH1730" s="151"/>
    </row>
    <row r="1731" spans="1:60" outlineLevel="1" x14ac:dyDescent="0.2">
      <c r="A1731" s="158"/>
      <c r="B1731" s="159"/>
      <c r="C1731" s="201" t="s">
        <v>1921</v>
      </c>
      <c r="D1731" s="193"/>
      <c r="E1731" s="194">
        <v>4</v>
      </c>
      <c r="F1731" s="160"/>
      <c r="G1731" s="160"/>
      <c r="H1731" s="160"/>
      <c r="I1731" s="160"/>
      <c r="J1731" s="160"/>
      <c r="K1731" s="160"/>
      <c r="L1731" s="160"/>
      <c r="M1731" s="160"/>
      <c r="N1731" s="160"/>
      <c r="O1731" s="160"/>
      <c r="P1731" s="160"/>
      <c r="Q1731" s="160"/>
      <c r="R1731" s="160"/>
      <c r="S1731" s="160"/>
      <c r="T1731" s="160"/>
      <c r="U1731" s="160"/>
      <c r="V1731" s="160"/>
      <c r="W1731" s="160"/>
      <c r="X1731" s="151"/>
      <c r="Y1731" s="151"/>
      <c r="Z1731" s="151"/>
      <c r="AA1731" s="151"/>
      <c r="AB1731" s="151"/>
      <c r="AC1731" s="151"/>
      <c r="AD1731" s="151"/>
      <c r="AE1731" s="151"/>
      <c r="AF1731" s="151"/>
      <c r="AG1731" s="151" t="s">
        <v>305</v>
      </c>
      <c r="AH1731" s="151">
        <v>0</v>
      </c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51"/>
      <c r="BB1731" s="151"/>
      <c r="BC1731" s="151"/>
      <c r="BD1731" s="151"/>
      <c r="BE1731" s="151"/>
      <c r="BF1731" s="151"/>
      <c r="BG1731" s="151"/>
      <c r="BH1731" s="151"/>
    </row>
    <row r="1732" spans="1:60" outlineLevel="1" x14ac:dyDescent="0.2">
      <c r="A1732" s="171">
        <v>265</v>
      </c>
      <c r="B1732" s="172" t="s">
        <v>764</v>
      </c>
      <c r="C1732" s="188" t="s">
        <v>765</v>
      </c>
      <c r="D1732" s="173" t="s">
        <v>314</v>
      </c>
      <c r="E1732" s="174">
        <v>1.2118599999999999</v>
      </c>
      <c r="F1732" s="175"/>
      <c r="G1732" s="176">
        <f>ROUND(E1732*F1732,2)</f>
        <v>0</v>
      </c>
      <c r="H1732" s="175"/>
      <c r="I1732" s="176">
        <f>ROUND(E1732*H1732,2)</f>
        <v>0</v>
      </c>
      <c r="J1732" s="175"/>
      <c r="K1732" s="176">
        <f>ROUND(E1732*J1732,2)</f>
        <v>0</v>
      </c>
      <c r="L1732" s="176">
        <v>21</v>
      </c>
      <c r="M1732" s="176">
        <f>G1732*(1+L1732/100)</f>
        <v>0</v>
      </c>
      <c r="N1732" s="176">
        <v>0</v>
      </c>
      <c r="O1732" s="176">
        <f>ROUND(E1732*N1732,2)</f>
        <v>0</v>
      </c>
      <c r="P1732" s="176">
        <v>0</v>
      </c>
      <c r="Q1732" s="176">
        <f>ROUND(E1732*P1732,2)</f>
        <v>0</v>
      </c>
      <c r="R1732" s="176" t="s">
        <v>745</v>
      </c>
      <c r="S1732" s="176" t="s">
        <v>239</v>
      </c>
      <c r="T1732" s="177" t="s">
        <v>300</v>
      </c>
      <c r="U1732" s="160">
        <v>2.2549999999999999</v>
      </c>
      <c r="V1732" s="160">
        <f>ROUND(E1732*U1732,2)</f>
        <v>2.73</v>
      </c>
      <c r="W1732" s="160"/>
      <c r="X1732" s="151"/>
      <c r="Y1732" s="151"/>
      <c r="Z1732" s="151"/>
      <c r="AA1732" s="151"/>
      <c r="AB1732" s="151"/>
      <c r="AC1732" s="151"/>
      <c r="AD1732" s="151"/>
      <c r="AE1732" s="151"/>
      <c r="AF1732" s="151"/>
      <c r="AG1732" s="151" t="s">
        <v>631</v>
      </c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 outlineLevel="1" x14ac:dyDescent="0.2">
      <c r="A1733" s="158"/>
      <c r="B1733" s="159"/>
      <c r="C1733" s="265" t="s">
        <v>713</v>
      </c>
      <c r="D1733" s="266"/>
      <c r="E1733" s="266"/>
      <c r="F1733" s="266"/>
      <c r="G1733" s="266"/>
      <c r="H1733" s="160"/>
      <c r="I1733" s="160"/>
      <c r="J1733" s="160"/>
      <c r="K1733" s="160"/>
      <c r="L1733" s="160"/>
      <c r="M1733" s="160"/>
      <c r="N1733" s="160"/>
      <c r="O1733" s="160"/>
      <c r="P1733" s="160"/>
      <c r="Q1733" s="160"/>
      <c r="R1733" s="160"/>
      <c r="S1733" s="160"/>
      <c r="T1733" s="160"/>
      <c r="U1733" s="160"/>
      <c r="V1733" s="160"/>
      <c r="W1733" s="160"/>
      <c r="X1733" s="151"/>
      <c r="Y1733" s="151"/>
      <c r="Z1733" s="151"/>
      <c r="AA1733" s="151"/>
      <c r="AB1733" s="151"/>
      <c r="AC1733" s="151"/>
      <c r="AD1733" s="151"/>
      <c r="AE1733" s="151"/>
      <c r="AF1733" s="151"/>
      <c r="AG1733" s="151" t="s">
        <v>303</v>
      </c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 x14ac:dyDescent="0.2">
      <c r="A1734" s="165" t="s">
        <v>234</v>
      </c>
      <c r="B1734" s="166" t="s">
        <v>183</v>
      </c>
      <c r="C1734" s="187" t="s">
        <v>184</v>
      </c>
      <c r="D1734" s="167"/>
      <c r="E1734" s="168"/>
      <c r="F1734" s="169"/>
      <c r="G1734" s="169">
        <f>SUMIF(AG1735:AG1819,"&lt;&gt;NOR",G1735:G1819)</f>
        <v>0</v>
      </c>
      <c r="H1734" s="169"/>
      <c r="I1734" s="169">
        <f>SUM(I1735:I1819)</f>
        <v>0</v>
      </c>
      <c r="J1734" s="169"/>
      <c r="K1734" s="169">
        <f>SUM(K1735:K1819)</f>
        <v>0</v>
      </c>
      <c r="L1734" s="169"/>
      <c r="M1734" s="169">
        <f>SUM(M1735:M1819)</f>
        <v>0</v>
      </c>
      <c r="N1734" s="169"/>
      <c r="O1734" s="169">
        <f>SUM(O1735:O1819)</f>
        <v>1.8199999999999998</v>
      </c>
      <c r="P1734" s="169"/>
      <c r="Q1734" s="169">
        <f>SUM(Q1735:Q1819)</f>
        <v>0</v>
      </c>
      <c r="R1734" s="169"/>
      <c r="S1734" s="169"/>
      <c r="T1734" s="170"/>
      <c r="U1734" s="164"/>
      <c r="V1734" s="164">
        <f>SUM(V1735:V1819)</f>
        <v>104.07000000000001</v>
      </c>
      <c r="W1734" s="164"/>
      <c r="AG1734" t="s">
        <v>235</v>
      </c>
    </row>
    <row r="1735" spans="1:60" outlineLevel="1" x14ac:dyDescent="0.2">
      <c r="A1735" s="171">
        <v>266</v>
      </c>
      <c r="B1735" s="172" t="s">
        <v>1922</v>
      </c>
      <c r="C1735" s="188" t="s">
        <v>1923</v>
      </c>
      <c r="D1735" s="173" t="s">
        <v>327</v>
      </c>
      <c r="E1735" s="174">
        <v>71.400000000000006</v>
      </c>
      <c r="F1735" s="175"/>
      <c r="G1735" s="176">
        <f>ROUND(E1735*F1735,2)</f>
        <v>0</v>
      </c>
      <c r="H1735" s="175"/>
      <c r="I1735" s="176">
        <f>ROUND(E1735*H1735,2)</f>
        <v>0</v>
      </c>
      <c r="J1735" s="175"/>
      <c r="K1735" s="176">
        <f>ROUND(E1735*J1735,2)</f>
        <v>0</v>
      </c>
      <c r="L1735" s="176">
        <v>21</v>
      </c>
      <c r="M1735" s="176">
        <f>G1735*(1+L1735/100)</f>
        <v>0</v>
      </c>
      <c r="N1735" s="176">
        <v>0</v>
      </c>
      <c r="O1735" s="176">
        <f>ROUND(E1735*N1735,2)</f>
        <v>0</v>
      </c>
      <c r="P1735" s="176">
        <v>0</v>
      </c>
      <c r="Q1735" s="176">
        <f>ROUND(E1735*P1735,2)</f>
        <v>0</v>
      </c>
      <c r="R1735" s="176" t="s">
        <v>1924</v>
      </c>
      <c r="S1735" s="176" t="s">
        <v>239</v>
      </c>
      <c r="T1735" s="177" t="s">
        <v>300</v>
      </c>
      <c r="U1735" s="160">
        <v>4.5999999999999999E-2</v>
      </c>
      <c r="V1735" s="160">
        <f>ROUND(E1735*U1735,2)</f>
        <v>3.28</v>
      </c>
      <c r="W1735" s="160"/>
      <c r="X1735" s="151"/>
      <c r="Y1735" s="151"/>
      <c r="Z1735" s="151"/>
      <c r="AA1735" s="151"/>
      <c r="AB1735" s="151"/>
      <c r="AC1735" s="151"/>
      <c r="AD1735" s="151"/>
      <c r="AE1735" s="151"/>
      <c r="AF1735" s="151"/>
      <c r="AG1735" s="151" t="s">
        <v>636</v>
      </c>
      <c r="AH1735" s="151"/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outlineLevel="1" x14ac:dyDescent="0.2">
      <c r="A1736" s="158"/>
      <c r="B1736" s="159"/>
      <c r="C1736" s="201" t="s">
        <v>1056</v>
      </c>
      <c r="D1736" s="193"/>
      <c r="E1736" s="194">
        <v>6.5</v>
      </c>
      <c r="F1736" s="160"/>
      <c r="G1736" s="160"/>
      <c r="H1736" s="160"/>
      <c r="I1736" s="160"/>
      <c r="J1736" s="160"/>
      <c r="K1736" s="160"/>
      <c r="L1736" s="160"/>
      <c r="M1736" s="160"/>
      <c r="N1736" s="160"/>
      <c r="O1736" s="160"/>
      <c r="P1736" s="160"/>
      <c r="Q1736" s="160"/>
      <c r="R1736" s="160"/>
      <c r="S1736" s="160"/>
      <c r="T1736" s="160"/>
      <c r="U1736" s="160"/>
      <c r="V1736" s="160"/>
      <c r="W1736" s="160"/>
      <c r="X1736" s="151"/>
      <c r="Y1736" s="151"/>
      <c r="Z1736" s="151"/>
      <c r="AA1736" s="151"/>
      <c r="AB1736" s="151"/>
      <c r="AC1736" s="151"/>
      <c r="AD1736" s="151"/>
      <c r="AE1736" s="151"/>
      <c r="AF1736" s="151"/>
      <c r="AG1736" s="151" t="s">
        <v>305</v>
      </c>
      <c r="AH1736" s="151">
        <v>0</v>
      </c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outlineLevel="1" x14ac:dyDescent="0.2">
      <c r="A1737" s="158"/>
      <c r="B1737" s="159"/>
      <c r="C1737" s="201" t="s">
        <v>1057</v>
      </c>
      <c r="D1737" s="193"/>
      <c r="E1737" s="194">
        <v>8.6</v>
      </c>
      <c r="F1737" s="160"/>
      <c r="G1737" s="160"/>
      <c r="H1737" s="160"/>
      <c r="I1737" s="160"/>
      <c r="J1737" s="160"/>
      <c r="K1737" s="160"/>
      <c r="L1737" s="160"/>
      <c r="M1737" s="160"/>
      <c r="N1737" s="160"/>
      <c r="O1737" s="160"/>
      <c r="P1737" s="160"/>
      <c r="Q1737" s="160"/>
      <c r="R1737" s="160"/>
      <c r="S1737" s="160"/>
      <c r="T1737" s="160"/>
      <c r="U1737" s="160"/>
      <c r="V1737" s="160"/>
      <c r="W1737" s="160"/>
      <c r="X1737" s="151"/>
      <c r="Y1737" s="151"/>
      <c r="Z1737" s="151"/>
      <c r="AA1737" s="151"/>
      <c r="AB1737" s="151"/>
      <c r="AC1737" s="151"/>
      <c r="AD1737" s="151"/>
      <c r="AE1737" s="151"/>
      <c r="AF1737" s="151"/>
      <c r="AG1737" s="151" t="s">
        <v>305</v>
      </c>
      <c r="AH1737" s="151">
        <v>0</v>
      </c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outlineLevel="1" x14ac:dyDescent="0.2">
      <c r="A1738" s="158"/>
      <c r="B1738" s="159"/>
      <c r="C1738" s="201" t="s">
        <v>1069</v>
      </c>
      <c r="D1738" s="193"/>
      <c r="E1738" s="194">
        <v>4.9000000000000004</v>
      </c>
      <c r="F1738" s="160"/>
      <c r="G1738" s="160"/>
      <c r="H1738" s="160"/>
      <c r="I1738" s="160"/>
      <c r="J1738" s="160"/>
      <c r="K1738" s="160"/>
      <c r="L1738" s="160"/>
      <c r="M1738" s="160"/>
      <c r="N1738" s="160"/>
      <c r="O1738" s="160"/>
      <c r="P1738" s="160"/>
      <c r="Q1738" s="160"/>
      <c r="R1738" s="160"/>
      <c r="S1738" s="160"/>
      <c r="T1738" s="160"/>
      <c r="U1738" s="160"/>
      <c r="V1738" s="160"/>
      <c r="W1738" s="160"/>
      <c r="X1738" s="151"/>
      <c r="Y1738" s="151"/>
      <c r="Z1738" s="151"/>
      <c r="AA1738" s="151"/>
      <c r="AB1738" s="151"/>
      <c r="AC1738" s="151"/>
      <c r="AD1738" s="151"/>
      <c r="AE1738" s="151"/>
      <c r="AF1738" s="151"/>
      <c r="AG1738" s="151" t="s">
        <v>305</v>
      </c>
      <c r="AH1738" s="151">
        <v>0</v>
      </c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51"/>
      <c r="BB1738" s="151"/>
      <c r="BC1738" s="151"/>
      <c r="BD1738" s="151"/>
      <c r="BE1738" s="151"/>
      <c r="BF1738" s="151"/>
      <c r="BG1738" s="151"/>
      <c r="BH1738" s="151"/>
    </row>
    <row r="1739" spans="1:60" outlineLevel="1" x14ac:dyDescent="0.2">
      <c r="A1739" s="158"/>
      <c r="B1739" s="159"/>
      <c r="C1739" s="201" t="s">
        <v>1058</v>
      </c>
      <c r="D1739" s="193"/>
      <c r="E1739" s="194">
        <v>5.0999999999999996</v>
      </c>
      <c r="F1739" s="160"/>
      <c r="G1739" s="160"/>
      <c r="H1739" s="160"/>
      <c r="I1739" s="160"/>
      <c r="J1739" s="160"/>
      <c r="K1739" s="160"/>
      <c r="L1739" s="160"/>
      <c r="M1739" s="160"/>
      <c r="N1739" s="160"/>
      <c r="O1739" s="160"/>
      <c r="P1739" s="160"/>
      <c r="Q1739" s="160"/>
      <c r="R1739" s="160"/>
      <c r="S1739" s="160"/>
      <c r="T1739" s="160"/>
      <c r="U1739" s="160"/>
      <c r="V1739" s="160"/>
      <c r="W1739" s="160"/>
      <c r="X1739" s="151"/>
      <c r="Y1739" s="151"/>
      <c r="Z1739" s="151"/>
      <c r="AA1739" s="151"/>
      <c r="AB1739" s="151"/>
      <c r="AC1739" s="151"/>
      <c r="AD1739" s="151"/>
      <c r="AE1739" s="151"/>
      <c r="AF1739" s="151"/>
      <c r="AG1739" s="151" t="s">
        <v>305</v>
      </c>
      <c r="AH1739" s="151">
        <v>0</v>
      </c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51"/>
      <c r="BB1739" s="151"/>
      <c r="BC1739" s="151"/>
      <c r="BD1739" s="151"/>
      <c r="BE1739" s="151"/>
      <c r="BF1739" s="151"/>
      <c r="BG1739" s="151"/>
      <c r="BH1739" s="151"/>
    </row>
    <row r="1740" spans="1:60" outlineLevel="1" x14ac:dyDescent="0.2">
      <c r="A1740" s="158"/>
      <c r="B1740" s="159"/>
      <c r="C1740" s="201" t="s">
        <v>1059</v>
      </c>
      <c r="D1740" s="193"/>
      <c r="E1740" s="194">
        <v>8.6</v>
      </c>
      <c r="F1740" s="160"/>
      <c r="G1740" s="160"/>
      <c r="H1740" s="160"/>
      <c r="I1740" s="160"/>
      <c r="J1740" s="160"/>
      <c r="K1740" s="160"/>
      <c r="L1740" s="160"/>
      <c r="M1740" s="160"/>
      <c r="N1740" s="160"/>
      <c r="O1740" s="160"/>
      <c r="P1740" s="160"/>
      <c r="Q1740" s="160"/>
      <c r="R1740" s="160"/>
      <c r="S1740" s="160"/>
      <c r="T1740" s="160"/>
      <c r="U1740" s="160"/>
      <c r="V1740" s="160"/>
      <c r="W1740" s="160"/>
      <c r="X1740" s="151"/>
      <c r="Y1740" s="151"/>
      <c r="Z1740" s="151"/>
      <c r="AA1740" s="151"/>
      <c r="AB1740" s="151"/>
      <c r="AC1740" s="151"/>
      <c r="AD1740" s="151"/>
      <c r="AE1740" s="151"/>
      <c r="AF1740" s="151"/>
      <c r="AG1740" s="151" t="s">
        <v>305</v>
      </c>
      <c r="AH1740" s="151">
        <v>0</v>
      </c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1" x14ac:dyDescent="0.2">
      <c r="A1741" s="158"/>
      <c r="B1741" s="159"/>
      <c r="C1741" s="201" t="s">
        <v>1070</v>
      </c>
      <c r="D1741" s="193"/>
      <c r="E1741" s="194">
        <v>3.8</v>
      </c>
      <c r="F1741" s="160"/>
      <c r="G1741" s="160"/>
      <c r="H1741" s="160"/>
      <c r="I1741" s="160"/>
      <c r="J1741" s="160"/>
      <c r="K1741" s="160"/>
      <c r="L1741" s="160"/>
      <c r="M1741" s="160"/>
      <c r="N1741" s="160"/>
      <c r="O1741" s="160"/>
      <c r="P1741" s="160"/>
      <c r="Q1741" s="160"/>
      <c r="R1741" s="160"/>
      <c r="S1741" s="160"/>
      <c r="T1741" s="160"/>
      <c r="U1741" s="160"/>
      <c r="V1741" s="160"/>
      <c r="W1741" s="160"/>
      <c r="X1741" s="151"/>
      <c r="Y1741" s="151"/>
      <c r="Z1741" s="151"/>
      <c r="AA1741" s="151"/>
      <c r="AB1741" s="151"/>
      <c r="AC1741" s="151"/>
      <c r="AD1741" s="151"/>
      <c r="AE1741" s="151"/>
      <c r="AF1741" s="151"/>
      <c r="AG1741" s="151" t="s">
        <v>305</v>
      </c>
      <c r="AH1741" s="151">
        <v>0</v>
      </c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1" x14ac:dyDescent="0.2">
      <c r="A1742" s="158"/>
      <c r="B1742" s="159"/>
      <c r="C1742" s="201" t="s">
        <v>1071</v>
      </c>
      <c r="D1742" s="193"/>
      <c r="E1742" s="194">
        <v>1.1000000000000001</v>
      </c>
      <c r="F1742" s="160"/>
      <c r="G1742" s="160"/>
      <c r="H1742" s="160"/>
      <c r="I1742" s="160"/>
      <c r="J1742" s="160"/>
      <c r="K1742" s="160"/>
      <c r="L1742" s="160"/>
      <c r="M1742" s="160"/>
      <c r="N1742" s="160"/>
      <c r="O1742" s="160"/>
      <c r="P1742" s="160"/>
      <c r="Q1742" s="160"/>
      <c r="R1742" s="160"/>
      <c r="S1742" s="160"/>
      <c r="T1742" s="160"/>
      <c r="U1742" s="160"/>
      <c r="V1742" s="160"/>
      <c r="W1742" s="160"/>
      <c r="X1742" s="151"/>
      <c r="Y1742" s="151"/>
      <c r="Z1742" s="151"/>
      <c r="AA1742" s="151"/>
      <c r="AB1742" s="151"/>
      <c r="AC1742" s="151"/>
      <c r="AD1742" s="151"/>
      <c r="AE1742" s="151"/>
      <c r="AF1742" s="151"/>
      <c r="AG1742" s="151" t="s">
        <v>305</v>
      </c>
      <c r="AH1742" s="151">
        <v>0</v>
      </c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1" x14ac:dyDescent="0.2">
      <c r="A1743" s="158"/>
      <c r="B1743" s="159"/>
      <c r="C1743" s="201" t="s">
        <v>1072</v>
      </c>
      <c r="D1743" s="193"/>
      <c r="E1743" s="194">
        <v>5.6</v>
      </c>
      <c r="F1743" s="160"/>
      <c r="G1743" s="160"/>
      <c r="H1743" s="160"/>
      <c r="I1743" s="160"/>
      <c r="J1743" s="160"/>
      <c r="K1743" s="160"/>
      <c r="L1743" s="160"/>
      <c r="M1743" s="160"/>
      <c r="N1743" s="160"/>
      <c r="O1743" s="160"/>
      <c r="P1743" s="160"/>
      <c r="Q1743" s="160"/>
      <c r="R1743" s="160"/>
      <c r="S1743" s="160"/>
      <c r="T1743" s="160"/>
      <c r="U1743" s="160"/>
      <c r="V1743" s="160"/>
      <c r="W1743" s="160"/>
      <c r="X1743" s="151"/>
      <c r="Y1743" s="151"/>
      <c r="Z1743" s="151"/>
      <c r="AA1743" s="151"/>
      <c r="AB1743" s="151"/>
      <c r="AC1743" s="151"/>
      <c r="AD1743" s="151"/>
      <c r="AE1743" s="151"/>
      <c r="AF1743" s="151"/>
      <c r="AG1743" s="151" t="s">
        <v>305</v>
      </c>
      <c r="AH1743" s="151">
        <v>0</v>
      </c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outlineLevel="1" x14ac:dyDescent="0.2">
      <c r="A1744" s="158"/>
      <c r="B1744" s="159"/>
      <c r="C1744" s="201" t="s">
        <v>1483</v>
      </c>
      <c r="D1744" s="193"/>
      <c r="E1744" s="194">
        <v>6</v>
      </c>
      <c r="F1744" s="160"/>
      <c r="G1744" s="160"/>
      <c r="H1744" s="160"/>
      <c r="I1744" s="160"/>
      <c r="J1744" s="160"/>
      <c r="K1744" s="160"/>
      <c r="L1744" s="160"/>
      <c r="M1744" s="160"/>
      <c r="N1744" s="160"/>
      <c r="O1744" s="160"/>
      <c r="P1744" s="160"/>
      <c r="Q1744" s="160"/>
      <c r="R1744" s="160"/>
      <c r="S1744" s="160"/>
      <c r="T1744" s="160"/>
      <c r="U1744" s="160"/>
      <c r="V1744" s="160"/>
      <c r="W1744" s="160"/>
      <c r="X1744" s="151"/>
      <c r="Y1744" s="151"/>
      <c r="Z1744" s="151"/>
      <c r="AA1744" s="151"/>
      <c r="AB1744" s="151"/>
      <c r="AC1744" s="151"/>
      <c r="AD1744" s="151"/>
      <c r="AE1744" s="151"/>
      <c r="AF1744" s="151"/>
      <c r="AG1744" s="151" t="s">
        <v>305</v>
      </c>
      <c r="AH1744" s="151">
        <v>0</v>
      </c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outlineLevel="1" x14ac:dyDescent="0.2">
      <c r="A1745" s="158"/>
      <c r="B1745" s="159"/>
      <c r="C1745" s="201" t="s">
        <v>1074</v>
      </c>
      <c r="D1745" s="193"/>
      <c r="E1745" s="194">
        <v>2.7</v>
      </c>
      <c r="F1745" s="160"/>
      <c r="G1745" s="160"/>
      <c r="H1745" s="160"/>
      <c r="I1745" s="160"/>
      <c r="J1745" s="160"/>
      <c r="K1745" s="160"/>
      <c r="L1745" s="160"/>
      <c r="M1745" s="160"/>
      <c r="N1745" s="160"/>
      <c r="O1745" s="160"/>
      <c r="P1745" s="160"/>
      <c r="Q1745" s="160"/>
      <c r="R1745" s="160"/>
      <c r="S1745" s="160"/>
      <c r="T1745" s="160"/>
      <c r="U1745" s="160"/>
      <c r="V1745" s="160"/>
      <c r="W1745" s="160"/>
      <c r="X1745" s="151"/>
      <c r="Y1745" s="151"/>
      <c r="Z1745" s="151"/>
      <c r="AA1745" s="151"/>
      <c r="AB1745" s="151"/>
      <c r="AC1745" s="151"/>
      <c r="AD1745" s="151"/>
      <c r="AE1745" s="151"/>
      <c r="AF1745" s="151"/>
      <c r="AG1745" s="151" t="s">
        <v>305</v>
      </c>
      <c r="AH1745" s="151">
        <v>0</v>
      </c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outlineLevel="1" x14ac:dyDescent="0.2">
      <c r="A1746" s="158"/>
      <c r="B1746" s="159"/>
      <c r="C1746" s="201" t="s">
        <v>1075</v>
      </c>
      <c r="D1746" s="193"/>
      <c r="E1746" s="194">
        <v>5.5</v>
      </c>
      <c r="F1746" s="160"/>
      <c r="G1746" s="160"/>
      <c r="H1746" s="160"/>
      <c r="I1746" s="160"/>
      <c r="J1746" s="160"/>
      <c r="K1746" s="160"/>
      <c r="L1746" s="160"/>
      <c r="M1746" s="160"/>
      <c r="N1746" s="160"/>
      <c r="O1746" s="160"/>
      <c r="P1746" s="160"/>
      <c r="Q1746" s="160"/>
      <c r="R1746" s="160"/>
      <c r="S1746" s="160"/>
      <c r="T1746" s="160"/>
      <c r="U1746" s="160"/>
      <c r="V1746" s="160"/>
      <c r="W1746" s="160"/>
      <c r="X1746" s="151"/>
      <c r="Y1746" s="151"/>
      <c r="Z1746" s="151"/>
      <c r="AA1746" s="151"/>
      <c r="AB1746" s="151"/>
      <c r="AC1746" s="151"/>
      <c r="AD1746" s="151"/>
      <c r="AE1746" s="151"/>
      <c r="AF1746" s="151"/>
      <c r="AG1746" s="151" t="s">
        <v>305</v>
      </c>
      <c r="AH1746" s="151">
        <v>0</v>
      </c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51"/>
      <c r="BB1746" s="151"/>
      <c r="BC1746" s="151"/>
      <c r="BD1746" s="151"/>
      <c r="BE1746" s="151"/>
      <c r="BF1746" s="151"/>
      <c r="BG1746" s="151"/>
      <c r="BH1746" s="151"/>
    </row>
    <row r="1747" spans="1:60" outlineLevel="1" x14ac:dyDescent="0.2">
      <c r="A1747" s="158"/>
      <c r="B1747" s="159"/>
      <c r="C1747" s="201" t="s">
        <v>1076</v>
      </c>
      <c r="D1747" s="193"/>
      <c r="E1747" s="194">
        <v>7.5</v>
      </c>
      <c r="F1747" s="160"/>
      <c r="G1747" s="160"/>
      <c r="H1747" s="160"/>
      <c r="I1747" s="160"/>
      <c r="J1747" s="160"/>
      <c r="K1747" s="160"/>
      <c r="L1747" s="160"/>
      <c r="M1747" s="160"/>
      <c r="N1747" s="160"/>
      <c r="O1747" s="160"/>
      <c r="P1747" s="160"/>
      <c r="Q1747" s="160"/>
      <c r="R1747" s="160"/>
      <c r="S1747" s="160"/>
      <c r="T1747" s="160"/>
      <c r="U1747" s="160"/>
      <c r="V1747" s="160"/>
      <c r="W1747" s="160"/>
      <c r="X1747" s="151"/>
      <c r="Y1747" s="151"/>
      <c r="Z1747" s="151"/>
      <c r="AA1747" s="151"/>
      <c r="AB1747" s="151"/>
      <c r="AC1747" s="151"/>
      <c r="AD1747" s="151"/>
      <c r="AE1747" s="151"/>
      <c r="AF1747" s="151"/>
      <c r="AG1747" s="151" t="s">
        <v>305</v>
      </c>
      <c r="AH1747" s="151">
        <v>0</v>
      </c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51"/>
      <c r="BB1747" s="151"/>
      <c r="BC1747" s="151"/>
      <c r="BD1747" s="151"/>
      <c r="BE1747" s="151"/>
      <c r="BF1747" s="151"/>
      <c r="BG1747" s="151"/>
      <c r="BH1747" s="151"/>
    </row>
    <row r="1748" spans="1:60" outlineLevel="1" x14ac:dyDescent="0.2">
      <c r="A1748" s="158"/>
      <c r="B1748" s="159"/>
      <c r="C1748" s="201" t="s">
        <v>1077</v>
      </c>
      <c r="D1748" s="193"/>
      <c r="E1748" s="194">
        <v>5.5</v>
      </c>
      <c r="F1748" s="160"/>
      <c r="G1748" s="160"/>
      <c r="H1748" s="160"/>
      <c r="I1748" s="160"/>
      <c r="J1748" s="160"/>
      <c r="K1748" s="160"/>
      <c r="L1748" s="160"/>
      <c r="M1748" s="160"/>
      <c r="N1748" s="160"/>
      <c r="O1748" s="160"/>
      <c r="P1748" s="160"/>
      <c r="Q1748" s="160"/>
      <c r="R1748" s="160"/>
      <c r="S1748" s="160"/>
      <c r="T1748" s="160"/>
      <c r="U1748" s="160"/>
      <c r="V1748" s="160"/>
      <c r="W1748" s="160"/>
      <c r="X1748" s="151"/>
      <c r="Y1748" s="151"/>
      <c r="Z1748" s="151"/>
      <c r="AA1748" s="151"/>
      <c r="AB1748" s="151"/>
      <c r="AC1748" s="151"/>
      <c r="AD1748" s="151"/>
      <c r="AE1748" s="151"/>
      <c r="AF1748" s="151"/>
      <c r="AG1748" s="151" t="s">
        <v>305</v>
      </c>
      <c r="AH1748" s="151">
        <v>0</v>
      </c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outlineLevel="1" x14ac:dyDescent="0.2">
      <c r="A1749" s="179">
        <v>267</v>
      </c>
      <c r="B1749" s="180" t="s">
        <v>1925</v>
      </c>
      <c r="C1749" s="189" t="s">
        <v>1926</v>
      </c>
      <c r="D1749" s="181" t="s">
        <v>327</v>
      </c>
      <c r="E1749" s="182">
        <v>71.400000000000006</v>
      </c>
      <c r="F1749" s="183"/>
      <c r="G1749" s="184">
        <f>ROUND(E1749*F1749,2)</f>
        <v>0</v>
      </c>
      <c r="H1749" s="183"/>
      <c r="I1749" s="184">
        <f>ROUND(E1749*H1749,2)</f>
        <v>0</v>
      </c>
      <c r="J1749" s="183"/>
      <c r="K1749" s="184">
        <f>ROUND(E1749*J1749,2)</f>
        <v>0</v>
      </c>
      <c r="L1749" s="184">
        <v>21</v>
      </c>
      <c r="M1749" s="184">
        <f>G1749*(1+L1749/100)</f>
        <v>0</v>
      </c>
      <c r="N1749" s="184">
        <v>0</v>
      </c>
      <c r="O1749" s="184">
        <f>ROUND(E1749*N1749,2)</f>
        <v>0</v>
      </c>
      <c r="P1749" s="184">
        <v>0</v>
      </c>
      <c r="Q1749" s="184">
        <f>ROUND(E1749*P1749,2)</f>
        <v>0</v>
      </c>
      <c r="R1749" s="184" t="s">
        <v>1924</v>
      </c>
      <c r="S1749" s="184" t="s">
        <v>239</v>
      </c>
      <c r="T1749" s="185" t="s">
        <v>300</v>
      </c>
      <c r="U1749" s="160">
        <v>0.15</v>
      </c>
      <c r="V1749" s="160">
        <f>ROUND(E1749*U1749,2)</f>
        <v>10.71</v>
      </c>
      <c r="W1749" s="160"/>
      <c r="X1749" s="151"/>
      <c r="Y1749" s="151"/>
      <c r="Z1749" s="151"/>
      <c r="AA1749" s="151"/>
      <c r="AB1749" s="151"/>
      <c r="AC1749" s="151"/>
      <c r="AD1749" s="151"/>
      <c r="AE1749" s="151"/>
      <c r="AF1749" s="151"/>
      <c r="AG1749" s="151" t="s">
        <v>636</v>
      </c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1" x14ac:dyDescent="0.2">
      <c r="A1750" s="171">
        <v>268</v>
      </c>
      <c r="B1750" s="172" t="s">
        <v>1927</v>
      </c>
      <c r="C1750" s="188" t="s">
        <v>1928</v>
      </c>
      <c r="D1750" s="173" t="s">
        <v>342</v>
      </c>
      <c r="E1750" s="174">
        <v>46.84</v>
      </c>
      <c r="F1750" s="175"/>
      <c r="G1750" s="176">
        <f>ROUND(E1750*F1750,2)</f>
        <v>0</v>
      </c>
      <c r="H1750" s="175"/>
      <c r="I1750" s="176">
        <f>ROUND(E1750*H1750,2)</f>
        <v>0</v>
      </c>
      <c r="J1750" s="175"/>
      <c r="K1750" s="176">
        <f>ROUND(E1750*J1750,2)</f>
        <v>0</v>
      </c>
      <c r="L1750" s="176">
        <v>21</v>
      </c>
      <c r="M1750" s="176">
        <f>G1750*(1+L1750/100)</f>
        <v>0</v>
      </c>
      <c r="N1750" s="176">
        <v>0</v>
      </c>
      <c r="O1750" s="176">
        <f>ROUND(E1750*N1750,2)</f>
        <v>0</v>
      </c>
      <c r="P1750" s="176">
        <v>0</v>
      </c>
      <c r="Q1750" s="176">
        <f>ROUND(E1750*P1750,2)</f>
        <v>0</v>
      </c>
      <c r="R1750" s="176" t="s">
        <v>1924</v>
      </c>
      <c r="S1750" s="176" t="s">
        <v>239</v>
      </c>
      <c r="T1750" s="177" t="s">
        <v>300</v>
      </c>
      <c r="U1750" s="160">
        <v>0.16900000000000001</v>
      </c>
      <c r="V1750" s="160">
        <f>ROUND(E1750*U1750,2)</f>
        <v>7.92</v>
      </c>
      <c r="W1750" s="160"/>
      <c r="X1750" s="151"/>
      <c r="Y1750" s="151"/>
      <c r="Z1750" s="151"/>
      <c r="AA1750" s="151"/>
      <c r="AB1750" s="151"/>
      <c r="AC1750" s="151"/>
      <c r="AD1750" s="151"/>
      <c r="AE1750" s="151"/>
      <c r="AF1750" s="151"/>
      <c r="AG1750" s="151" t="s">
        <v>636</v>
      </c>
      <c r="AH1750" s="151"/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1" x14ac:dyDescent="0.2">
      <c r="A1751" s="158"/>
      <c r="B1751" s="159"/>
      <c r="C1751" s="201" t="s">
        <v>1491</v>
      </c>
      <c r="D1751" s="193"/>
      <c r="E1751" s="194">
        <v>10.199999999999999</v>
      </c>
      <c r="F1751" s="160"/>
      <c r="G1751" s="160"/>
      <c r="H1751" s="160"/>
      <c r="I1751" s="160"/>
      <c r="J1751" s="160"/>
      <c r="K1751" s="160"/>
      <c r="L1751" s="160"/>
      <c r="M1751" s="160"/>
      <c r="N1751" s="160"/>
      <c r="O1751" s="160"/>
      <c r="P1751" s="160"/>
      <c r="Q1751" s="160"/>
      <c r="R1751" s="160"/>
      <c r="S1751" s="160"/>
      <c r="T1751" s="160"/>
      <c r="U1751" s="160"/>
      <c r="V1751" s="160"/>
      <c r="W1751" s="160"/>
      <c r="X1751" s="151"/>
      <c r="Y1751" s="151"/>
      <c r="Z1751" s="151"/>
      <c r="AA1751" s="151"/>
      <c r="AB1751" s="151"/>
      <c r="AC1751" s="151"/>
      <c r="AD1751" s="151"/>
      <c r="AE1751" s="151"/>
      <c r="AF1751" s="151"/>
      <c r="AG1751" s="151" t="s">
        <v>305</v>
      </c>
      <c r="AH1751" s="151">
        <v>0</v>
      </c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1" x14ac:dyDescent="0.2">
      <c r="A1752" s="158"/>
      <c r="B1752" s="159"/>
      <c r="C1752" s="201" t="s">
        <v>1929</v>
      </c>
      <c r="D1752" s="193"/>
      <c r="E1752" s="194">
        <v>-0.8</v>
      </c>
      <c r="F1752" s="160"/>
      <c r="G1752" s="160"/>
      <c r="H1752" s="160"/>
      <c r="I1752" s="160"/>
      <c r="J1752" s="160"/>
      <c r="K1752" s="160"/>
      <c r="L1752" s="160"/>
      <c r="M1752" s="160"/>
      <c r="N1752" s="160"/>
      <c r="O1752" s="160"/>
      <c r="P1752" s="160"/>
      <c r="Q1752" s="160"/>
      <c r="R1752" s="160"/>
      <c r="S1752" s="160"/>
      <c r="T1752" s="160"/>
      <c r="U1752" s="160"/>
      <c r="V1752" s="160"/>
      <c r="W1752" s="160"/>
      <c r="X1752" s="151"/>
      <c r="Y1752" s="151"/>
      <c r="Z1752" s="151"/>
      <c r="AA1752" s="151"/>
      <c r="AB1752" s="151"/>
      <c r="AC1752" s="151"/>
      <c r="AD1752" s="151"/>
      <c r="AE1752" s="151"/>
      <c r="AF1752" s="151"/>
      <c r="AG1752" s="151" t="s">
        <v>305</v>
      </c>
      <c r="AH1752" s="151">
        <v>0</v>
      </c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outlineLevel="1" x14ac:dyDescent="0.2">
      <c r="A1753" s="158"/>
      <c r="B1753" s="159"/>
      <c r="C1753" s="201" t="s">
        <v>1492</v>
      </c>
      <c r="D1753" s="193"/>
      <c r="E1753" s="194">
        <v>11.8</v>
      </c>
      <c r="F1753" s="160"/>
      <c r="G1753" s="160"/>
      <c r="H1753" s="160"/>
      <c r="I1753" s="160"/>
      <c r="J1753" s="160"/>
      <c r="K1753" s="160"/>
      <c r="L1753" s="160"/>
      <c r="M1753" s="160"/>
      <c r="N1753" s="160"/>
      <c r="O1753" s="160"/>
      <c r="P1753" s="160"/>
      <c r="Q1753" s="160"/>
      <c r="R1753" s="160"/>
      <c r="S1753" s="160"/>
      <c r="T1753" s="160"/>
      <c r="U1753" s="160"/>
      <c r="V1753" s="160"/>
      <c r="W1753" s="160"/>
      <c r="X1753" s="151"/>
      <c r="Y1753" s="151"/>
      <c r="Z1753" s="151"/>
      <c r="AA1753" s="151"/>
      <c r="AB1753" s="151"/>
      <c r="AC1753" s="151"/>
      <c r="AD1753" s="151"/>
      <c r="AE1753" s="151"/>
      <c r="AF1753" s="151"/>
      <c r="AG1753" s="151" t="s">
        <v>305</v>
      </c>
      <c r="AH1753" s="151">
        <v>0</v>
      </c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outlineLevel="1" x14ac:dyDescent="0.2">
      <c r="A1754" s="158"/>
      <c r="B1754" s="159"/>
      <c r="C1754" s="201" t="s">
        <v>1929</v>
      </c>
      <c r="D1754" s="193"/>
      <c r="E1754" s="194">
        <v>-0.8</v>
      </c>
      <c r="F1754" s="160"/>
      <c r="G1754" s="160"/>
      <c r="H1754" s="160"/>
      <c r="I1754" s="160"/>
      <c r="J1754" s="160"/>
      <c r="K1754" s="160"/>
      <c r="L1754" s="160"/>
      <c r="M1754" s="160"/>
      <c r="N1754" s="160"/>
      <c r="O1754" s="160"/>
      <c r="P1754" s="160"/>
      <c r="Q1754" s="160"/>
      <c r="R1754" s="160"/>
      <c r="S1754" s="160"/>
      <c r="T1754" s="160"/>
      <c r="U1754" s="160"/>
      <c r="V1754" s="160"/>
      <c r="W1754" s="160"/>
      <c r="X1754" s="151"/>
      <c r="Y1754" s="151"/>
      <c r="Z1754" s="151"/>
      <c r="AA1754" s="151"/>
      <c r="AB1754" s="151"/>
      <c r="AC1754" s="151"/>
      <c r="AD1754" s="151"/>
      <c r="AE1754" s="151"/>
      <c r="AF1754" s="151"/>
      <c r="AG1754" s="151" t="s">
        <v>305</v>
      </c>
      <c r="AH1754" s="151">
        <v>0</v>
      </c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51"/>
      <c r="BB1754" s="151"/>
      <c r="BC1754" s="151"/>
      <c r="BD1754" s="151"/>
      <c r="BE1754" s="151"/>
      <c r="BF1754" s="151"/>
      <c r="BG1754" s="151"/>
      <c r="BH1754" s="151"/>
    </row>
    <row r="1755" spans="1:60" outlineLevel="1" x14ac:dyDescent="0.2">
      <c r="A1755" s="158"/>
      <c r="B1755" s="159"/>
      <c r="C1755" s="201" t="s">
        <v>1494</v>
      </c>
      <c r="D1755" s="193"/>
      <c r="E1755" s="194">
        <v>9.1999999999999993</v>
      </c>
      <c r="F1755" s="160"/>
      <c r="G1755" s="160"/>
      <c r="H1755" s="160"/>
      <c r="I1755" s="160"/>
      <c r="J1755" s="160"/>
      <c r="K1755" s="160"/>
      <c r="L1755" s="160"/>
      <c r="M1755" s="160"/>
      <c r="N1755" s="160"/>
      <c r="O1755" s="160"/>
      <c r="P1755" s="160"/>
      <c r="Q1755" s="160"/>
      <c r="R1755" s="160"/>
      <c r="S1755" s="160"/>
      <c r="T1755" s="160"/>
      <c r="U1755" s="160"/>
      <c r="V1755" s="160"/>
      <c r="W1755" s="160"/>
      <c r="X1755" s="151"/>
      <c r="Y1755" s="151"/>
      <c r="Z1755" s="151"/>
      <c r="AA1755" s="151"/>
      <c r="AB1755" s="151"/>
      <c r="AC1755" s="151"/>
      <c r="AD1755" s="151"/>
      <c r="AE1755" s="151"/>
      <c r="AF1755" s="151"/>
      <c r="AG1755" s="151" t="s">
        <v>305</v>
      </c>
      <c r="AH1755" s="151">
        <v>0</v>
      </c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51"/>
      <c r="BB1755" s="151"/>
      <c r="BC1755" s="151"/>
      <c r="BD1755" s="151"/>
      <c r="BE1755" s="151"/>
      <c r="BF1755" s="151"/>
      <c r="BG1755" s="151"/>
      <c r="BH1755" s="151"/>
    </row>
    <row r="1756" spans="1:60" outlineLevel="1" x14ac:dyDescent="0.2">
      <c r="A1756" s="158"/>
      <c r="B1756" s="159"/>
      <c r="C1756" s="201" t="s">
        <v>1049</v>
      </c>
      <c r="D1756" s="193"/>
      <c r="E1756" s="194">
        <v>-1.6</v>
      </c>
      <c r="F1756" s="160"/>
      <c r="G1756" s="160"/>
      <c r="H1756" s="160"/>
      <c r="I1756" s="160"/>
      <c r="J1756" s="160"/>
      <c r="K1756" s="160"/>
      <c r="L1756" s="160"/>
      <c r="M1756" s="160"/>
      <c r="N1756" s="160"/>
      <c r="O1756" s="160"/>
      <c r="P1756" s="160"/>
      <c r="Q1756" s="160"/>
      <c r="R1756" s="160"/>
      <c r="S1756" s="160"/>
      <c r="T1756" s="160"/>
      <c r="U1756" s="160"/>
      <c r="V1756" s="160"/>
      <c r="W1756" s="160"/>
      <c r="X1756" s="151"/>
      <c r="Y1756" s="151"/>
      <c r="Z1756" s="151"/>
      <c r="AA1756" s="151"/>
      <c r="AB1756" s="151"/>
      <c r="AC1756" s="151"/>
      <c r="AD1756" s="151"/>
      <c r="AE1756" s="151"/>
      <c r="AF1756" s="151"/>
      <c r="AG1756" s="151" t="s">
        <v>305</v>
      </c>
      <c r="AH1756" s="151">
        <v>0</v>
      </c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outlineLevel="1" x14ac:dyDescent="0.2">
      <c r="A1757" s="158"/>
      <c r="B1757" s="159"/>
      <c r="C1757" s="201" t="s">
        <v>1495</v>
      </c>
      <c r="D1757" s="193"/>
      <c r="E1757" s="194">
        <v>11.8</v>
      </c>
      <c r="F1757" s="160"/>
      <c r="G1757" s="160"/>
      <c r="H1757" s="160"/>
      <c r="I1757" s="160"/>
      <c r="J1757" s="160"/>
      <c r="K1757" s="160"/>
      <c r="L1757" s="160"/>
      <c r="M1757" s="160"/>
      <c r="N1757" s="160"/>
      <c r="O1757" s="160"/>
      <c r="P1757" s="160"/>
      <c r="Q1757" s="160"/>
      <c r="R1757" s="160"/>
      <c r="S1757" s="160"/>
      <c r="T1757" s="160"/>
      <c r="U1757" s="160"/>
      <c r="V1757" s="160"/>
      <c r="W1757" s="160"/>
      <c r="X1757" s="151"/>
      <c r="Y1757" s="151"/>
      <c r="Z1757" s="151"/>
      <c r="AA1757" s="151"/>
      <c r="AB1757" s="151"/>
      <c r="AC1757" s="151"/>
      <c r="AD1757" s="151"/>
      <c r="AE1757" s="151"/>
      <c r="AF1757" s="151"/>
      <c r="AG1757" s="151" t="s">
        <v>305</v>
      </c>
      <c r="AH1757" s="151">
        <v>0</v>
      </c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1" x14ac:dyDescent="0.2">
      <c r="A1758" s="158"/>
      <c r="B1758" s="159"/>
      <c r="C1758" s="201" t="s">
        <v>1049</v>
      </c>
      <c r="D1758" s="193"/>
      <c r="E1758" s="194">
        <v>-1.6</v>
      </c>
      <c r="F1758" s="160"/>
      <c r="G1758" s="160"/>
      <c r="H1758" s="160"/>
      <c r="I1758" s="160"/>
      <c r="J1758" s="160"/>
      <c r="K1758" s="160"/>
      <c r="L1758" s="160"/>
      <c r="M1758" s="160"/>
      <c r="N1758" s="160"/>
      <c r="O1758" s="160"/>
      <c r="P1758" s="160"/>
      <c r="Q1758" s="160"/>
      <c r="R1758" s="160"/>
      <c r="S1758" s="160"/>
      <c r="T1758" s="160"/>
      <c r="U1758" s="160"/>
      <c r="V1758" s="160"/>
      <c r="W1758" s="160"/>
      <c r="X1758" s="151"/>
      <c r="Y1758" s="151"/>
      <c r="Z1758" s="151"/>
      <c r="AA1758" s="151"/>
      <c r="AB1758" s="151"/>
      <c r="AC1758" s="151"/>
      <c r="AD1758" s="151"/>
      <c r="AE1758" s="151"/>
      <c r="AF1758" s="151"/>
      <c r="AG1758" s="151" t="s">
        <v>305</v>
      </c>
      <c r="AH1758" s="151">
        <v>0</v>
      </c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outlineLevel="1" x14ac:dyDescent="0.2">
      <c r="A1759" s="158"/>
      <c r="B1759" s="159"/>
      <c r="C1759" s="201" t="s">
        <v>1501</v>
      </c>
      <c r="D1759" s="193"/>
      <c r="E1759" s="194">
        <v>9.44</v>
      </c>
      <c r="F1759" s="160"/>
      <c r="G1759" s="160"/>
      <c r="H1759" s="160"/>
      <c r="I1759" s="160"/>
      <c r="J1759" s="160"/>
      <c r="K1759" s="160"/>
      <c r="L1759" s="160"/>
      <c r="M1759" s="160"/>
      <c r="N1759" s="160"/>
      <c r="O1759" s="160"/>
      <c r="P1759" s="160"/>
      <c r="Q1759" s="160"/>
      <c r="R1759" s="160"/>
      <c r="S1759" s="160"/>
      <c r="T1759" s="160"/>
      <c r="U1759" s="160"/>
      <c r="V1759" s="160"/>
      <c r="W1759" s="160"/>
      <c r="X1759" s="151"/>
      <c r="Y1759" s="151"/>
      <c r="Z1759" s="151"/>
      <c r="AA1759" s="151"/>
      <c r="AB1759" s="151"/>
      <c r="AC1759" s="151"/>
      <c r="AD1759" s="151"/>
      <c r="AE1759" s="151"/>
      <c r="AF1759" s="151"/>
      <c r="AG1759" s="151" t="s">
        <v>305</v>
      </c>
      <c r="AH1759" s="151">
        <v>0</v>
      </c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outlineLevel="1" x14ac:dyDescent="0.2">
      <c r="A1760" s="158"/>
      <c r="B1760" s="159"/>
      <c r="C1760" s="201" t="s">
        <v>1929</v>
      </c>
      <c r="D1760" s="193"/>
      <c r="E1760" s="194">
        <v>-0.8</v>
      </c>
      <c r="F1760" s="160"/>
      <c r="G1760" s="160"/>
      <c r="H1760" s="160"/>
      <c r="I1760" s="160"/>
      <c r="J1760" s="160"/>
      <c r="K1760" s="160"/>
      <c r="L1760" s="160"/>
      <c r="M1760" s="160"/>
      <c r="N1760" s="160"/>
      <c r="O1760" s="160"/>
      <c r="P1760" s="160"/>
      <c r="Q1760" s="160"/>
      <c r="R1760" s="160"/>
      <c r="S1760" s="160"/>
      <c r="T1760" s="160"/>
      <c r="U1760" s="160"/>
      <c r="V1760" s="160"/>
      <c r="W1760" s="160"/>
      <c r="X1760" s="151"/>
      <c r="Y1760" s="151"/>
      <c r="Z1760" s="151"/>
      <c r="AA1760" s="151"/>
      <c r="AB1760" s="151"/>
      <c r="AC1760" s="151"/>
      <c r="AD1760" s="151"/>
      <c r="AE1760" s="151"/>
      <c r="AF1760" s="151"/>
      <c r="AG1760" s="151" t="s">
        <v>305</v>
      </c>
      <c r="AH1760" s="151">
        <v>0</v>
      </c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outlineLevel="1" x14ac:dyDescent="0.2">
      <c r="A1761" s="171">
        <v>269</v>
      </c>
      <c r="B1761" s="172" t="s">
        <v>1930</v>
      </c>
      <c r="C1761" s="188" t="s">
        <v>1931</v>
      </c>
      <c r="D1761" s="173" t="s">
        <v>327</v>
      </c>
      <c r="E1761" s="174">
        <v>71.400000000000006</v>
      </c>
      <c r="F1761" s="175"/>
      <c r="G1761" s="176">
        <f>ROUND(E1761*F1761,2)</f>
        <v>0</v>
      </c>
      <c r="H1761" s="175"/>
      <c r="I1761" s="176">
        <f>ROUND(E1761*H1761,2)</f>
        <v>0</v>
      </c>
      <c r="J1761" s="175"/>
      <c r="K1761" s="176">
        <f>ROUND(E1761*J1761,2)</f>
        <v>0</v>
      </c>
      <c r="L1761" s="176">
        <v>21</v>
      </c>
      <c r="M1761" s="176">
        <f>G1761*(1+L1761/100)</f>
        <v>0</v>
      </c>
      <c r="N1761" s="176">
        <v>0</v>
      </c>
      <c r="O1761" s="176">
        <f>ROUND(E1761*N1761,2)</f>
        <v>0</v>
      </c>
      <c r="P1761" s="176">
        <v>0</v>
      </c>
      <c r="Q1761" s="176">
        <f>ROUND(E1761*P1761,2)</f>
        <v>0</v>
      </c>
      <c r="R1761" s="176" t="s">
        <v>1924</v>
      </c>
      <c r="S1761" s="176" t="s">
        <v>239</v>
      </c>
      <c r="T1761" s="177" t="s">
        <v>300</v>
      </c>
      <c r="U1761" s="160">
        <v>0.88100000000000001</v>
      </c>
      <c r="V1761" s="160">
        <f>ROUND(E1761*U1761,2)</f>
        <v>62.9</v>
      </c>
      <c r="W1761" s="160"/>
      <c r="X1761" s="151"/>
      <c r="Y1761" s="151"/>
      <c r="Z1761" s="151"/>
      <c r="AA1761" s="151"/>
      <c r="AB1761" s="151"/>
      <c r="AC1761" s="151"/>
      <c r="AD1761" s="151"/>
      <c r="AE1761" s="151"/>
      <c r="AF1761" s="151"/>
      <c r="AG1761" s="151" t="s">
        <v>636</v>
      </c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outlineLevel="1" x14ac:dyDescent="0.2">
      <c r="A1762" s="158"/>
      <c r="B1762" s="159"/>
      <c r="C1762" s="265" t="s">
        <v>1932</v>
      </c>
      <c r="D1762" s="266"/>
      <c r="E1762" s="266"/>
      <c r="F1762" s="266"/>
      <c r="G1762" s="266"/>
      <c r="H1762" s="160"/>
      <c r="I1762" s="160"/>
      <c r="J1762" s="160"/>
      <c r="K1762" s="160"/>
      <c r="L1762" s="160"/>
      <c r="M1762" s="160"/>
      <c r="N1762" s="160"/>
      <c r="O1762" s="160"/>
      <c r="P1762" s="160"/>
      <c r="Q1762" s="160"/>
      <c r="R1762" s="160"/>
      <c r="S1762" s="160"/>
      <c r="T1762" s="160"/>
      <c r="U1762" s="160"/>
      <c r="V1762" s="160"/>
      <c r="W1762" s="160"/>
      <c r="X1762" s="151"/>
      <c r="Y1762" s="151"/>
      <c r="Z1762" s="151"/>
      <c r="AA1762" s="151"/>
      <c r="AB1762" s="151"/>
      <c r="AC1762" s="151"/>
      <c r="AD1762" s="151"/>
      <c r="AE1762" s="151"/>
      <c r="AF1762" s="151"/>
      <c r="AG1762" s="151" t="s">
        <v>303</v>
      </c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51"/>
      <c r="BB1762" s="151"/>
      <c r="BC1762" s="151"/>
      <c r="BD1762" s="151"/>
      <c r="BE1762" s="151"/>
      <c r="BF1762" s="151"/>
      <c r="BG1762" s="151"/>
      <c r="BH1762" s="151"/>
    </row>
    <row r="1763" spans="1:60" outlineLevel="1" x14ac:dyDescent="0.2">
      <c r="A1763" s="158"/>
      <c r="B1763" s="159"/>
      <c r="C1763" s="201" t="s">
        <v>1933</v>
      </c>
      <c r="D1763" s="193"/>
      <c r="E1763" s="194">
        <v>6.5</v>
      </c>
      <c r="F1763" s="160"/>
      <c r="G1763" s="160"/>
      <c r="H1763" s="160"/>
      <c r="I1763" s="160"/>
      <c r="J1763" s="160"/>
      <c r="K1763" s="160"/>
      <c r="L1763" s="160"/>
      <c r="M1763" s="160"/>
      <c r="N1763" s="160"/>
      <c r="O1763" s="160"/>
      <c r="P1763" s="160"/>
      <c r="Q1763" s="160"/>
      <c r="R1763" s="160"/>
      <c r="S1763" s="160"/>
      <c r="T1763" s="160"/>
      <c r="U1763" s="160"/>
      <c r="V1763" s="160"/>
      <c r="W1763" s="160"/>
      <c r="X1763" s="151"/>
      <c r="Y1763" s="151"/>
      <c r="Z1763" s="151"/>
      <c r="AA1763" s="151"/>
      <c r="AB1763" s="151"/>
      <c r="AC1763" s="151"/>
      <c r="AD1763" s="151"/>
      <c r="AE1763" s="151"/>
      <c r="AF1763" s="151"/>
      <c r="AG1763" s="151" t="s">
        <v>305</v>
      </c>
      <c r="AH1763" s="151">
        <v>0</v>
      </c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51"/>
      <c r="BB1763" s="151"/>
      <c r="BC1763" s="151"/>
      <c r="BD1763" s="151"/>
      <c r="BE1763" s="151"/>
      <c r="BF1763" s="151"/>
      <c r="BG1763" s="151"/>
      <c r="BH1763" s="151"/>
    </row>
    <row r="1764" spans="1:60" outlineLevel="1" x14ac:dyDescent="0.2">
      <c r="A1764" s="158"/>
      <c r="B1764" s="159"/>
      <c r="C1764" s="201" t="s">
        <v>1057</v>
      </c>
      <c r="D1764" s="193"/>
      <c r="E1764" s="194">
        <v>8.6</v>
      </c>
      <c r="F1764" s="160"/>
      <c r="G1764" s="160"/>
      <c r="H1764" s="160"/>
      <c r="I1764" s="160"/>
      <c r="J1764" s="160"/>
      <c r="K1764" s="160"/>
      <c r="L1764" s="160"/>
      <c r="M1764" s="160"/>
      <c r="N1764" s="160"/>
      <c r="O1764" s="160"/>
      <c r="P1764" s="160"/>
      <c r="Q1764" s="160"/>
      <c r="R1764" s="160"/>
      <c r="S1764" s="160"/>
      <c r="T1764" s="160"/>
      <c r="U1764" s="160"/>
      <c r="V1764" s="160"/>
      <c r="W1764" s="160"/>
      <c r="X1764" s="151"/>
      <c r="Y1764" s="151"/>
      <c r="Z1764" s="151"/>
      <c r="AA1764" s="151"/>
      <c r="AB1764" s="151"/>
      <c r="AC1764" s="151"/>
      <c r="AD1764" s="151"/>
      <c r="AE1764" s="151"/>
      <c r="AF1764" s="151"/>
      <c r="AG1764" s="151" t="s">
        <v>305</v>
      </c>
      <c r="AH1764" s="151">
        <v>0</v>
      </c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outlineLevel="1" x14ac:dyDescent="0.2">
      <c r="A1765" s="158"/>
      <c r="B1765" s="159"/>
      <c r="C1765" s="201" t="s">
        <v>1069</v>
      </c>
      <c r="D1765" s="193"/>
      <c r="E1765" s="194">
        <v>4.9000000000000004</v>
      </c>
      <c r="F1765" s="160"/>
      <c r="G1765" s="160"/>
      <c r="H1765" s="160"/>
      <c r="I1765" s="160"/>
      <c r="J1765" s="160"/>
      <c r="K1765" s="160"/>
      <c r="L1765" s="160"/>
      <c r="M1765" s="160"/>
      <c r="N1765" s="160"/>
      <c r="O1765" s="160"/>
      <c r="P1765" s="160"/>
      <c r="Q1765" s="160"/>
      <c r="R1765" s="160"/>
      <c r="S1765" s="160"/>
      <c r="T1765" s="160"/>
      <c r="U1765" s="160"/>
      <c r="V1765" s="160"/>
      <c r="W1765" s="160"/>
      <c r="X1765" s="151"/>
      <c r="Y1765" s="151"/>
      <c r="Z1765" s="151"/>
      <c r="AA1765" s="151"/>
      <c r="AB1765" s="151"/>
      <c r="AC1765" s="151"/>
      <c r="AD1765" s="151"/>
      <c r="AE1765" s="151"/>
      <c r="AF1765" s="151"/>
      <c r="AG1765" s="151" t="s">
        <v>305</v>
      </c>
      <c r="AH1765" s="151">
        <v>0</v>
      </c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1" x14ac:dyDescent="0.2">
      <c r="A1766" s="158"/>
      <c r="B1766" s="159"/>
      <c r="C1766" s="201" t="s">
        <v>1058</v>
      </c>
      <c r="D1766" s="193"/>
      <c r="E1766" s="194">
        <v>5.0999999999999996</v>
      </c>
      <c r="F1766" s="160"/>
      <c r="G1766" s="160"/>
      <c r="H1766" s="160"/>
      <c r="I1766" s="160"/>
      <c r="J1766" s="160"/>
      <c r="K1766" s="160"/>
      <c r="L1766" s="160"/>
      <c r="M1766" s="160"/>
      <c r="N1766" s="160"/>
      <c r="O1766" s="160"/>
      <c r="P1766" s="160"/>
      <c r="Q1766" s="160"/>
      <c r="R1766" s="160"/>
      <c r="S1766" s="160"/>
      <c r="T1766" s="160"/>
      <c r="U1766" s="160"/>
      <c r="V1766" s="160"/>
      <c r="W1766" s="160"/>
      <c r="X1766" s="151"/>
      <c r="Y1766" s="151"/>
      <c r="Z1766" s="151"/>
      <c r="AA1766" s="151"/>
      <c r="AB1766" s="151"/>
      <c r="AC1766" s="151"/>
      <c r="AD1766" s="151"/>
      <c r="AE1766" s="151"/>
      <c r="AF1766" s="151"/>
      <c r="AG1766" s="151" t="s">
        <v>305</v>
      </c>
      <c r="AH1766" s="151">
        <v>0</v>
      </c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outlineLevel="1" x14ac:dyDescent="0.2">
      <c r="A1767" s="158"/>
      <c r="B1767" s="159"/>
      <c r="C1767" s="201" t="s">
        <v>1059</v>
      </c>
      <c r="D1767" s="193"/>
      <c r="E1767" s="194">
        <v>8.6</v>
      </c>
      <c r="F1767" s="160"/>
      <c r="G1767" s="160"/>
      <c r="H1767" s="160"/>
      <c r="I1767" s="160"/>
      <c r="J1767" s="160"/>
      <c r="K1767" s="160"/>
      <c r="L1767" s="160"/>
      <c r="M1767" s="160"/>
      <c r="N1767" s="160"/>
      <c r="O1767" s="160"/>
      <c r="P1767" s="160"/>
      <c r="Q1767" s="160"/>
      <c r="R1767" s="160"/>
      <c r="S1767" s="160"/>
      <c r="T1767" s="160"/>
      <c r="U1767" s="160"/>
      <c r="V1767" s="160"/>
      <c r="W1767" s="160"/>
      <c r="X1767" s="151"/>
      <c r="Y1767" s="151"/>
      <c r="Z1767" s="151"/>
      <c r="AA1767" s="151"/>
      <c r="AB1767" s="151"/>
      <c r="AC1767" s="151"/>
      <c r="AD1767" s="151"/>
      <c r="AE1767" s="151"/>
      <c r="AF1767" s="151"/>
      <c r="AG1767" s="151" t="s">
        <v>305</v>
      </c>
      <c r="AH1767" s="151">
        <v>0</v>
      </c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outlineLevel="1" x14ac:dyDescent="0.2">
      <c r="A1768" s="158"/>
      <c r="B1768" s="159"/>
      <c r="C1768" s="201" t="s">
        <v>1070</v>
      </c>
      <c r="D1768" s="193"/>
      <c r="E1768" s="194">
        <v>3.8</v>
      </c>
      <c r="F1768" s="160"/>
      <c r="G1768" s="160"/>
      <c r="H1768" s="160"/>
      <c r="I1768" s="160"/>
      <c r="J1768" s="160"/>
      <c r="K1768" s="160"/>
      <c r="L1768" s="160"/>
      <c r="M1768" s="160"/>
      <c r="N1768" s="160"/>
      <c r="O1768" s="160"/>
      <c r="P1768" s="160"/>
      <c r="Q1768" s="160"/>
      <c r="R1768" s="160"/>
      <c r="S1768" s="160"/>
      <c r="T1768" s="160"/>
      <c r="U1768" s="160"/>
      <c r="V1768" s="160"/>
      <c r="W1768" s="160"/>
      <c r="X1768" s="151"/>
      <c r="Y1768" s="151"/>
      <c r="Z1768" s="151"/>
      <c r="AA1768" s="151"/>
      <c r="AB1768" s="151"/>
      <c r="AC1768" s="151"/>
      <c r="AD1768" s="151"/>
      <c r="AE1768" s="151"/>
      <c r="AF1768" s="151"/>
      <c r="AG1768" s="151" t="s">
        <v>305</v>
      </c>
      <c r="AH1768" s="151">
        <v>0</v>
      </c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outlineLevel="1" x14ac:dyDescent="0.2">
      <c r="A1769" s="158"/>
      <c r="B1769" s="159"/>
      <c r="C1769" s="201" t="s">
        <v>1071</v>
      </c>
      <c r="D1769" s="193"/>
      <c r="E1769" s="194">
        <v>1.1000000000000001</v>
      </c>
      <c r="F1769" s="160"/>
      <c r="G1769" s="160"/>
      <c r="H1769" s="160"/>
      <c r="I1769" s="160"/>
      <c r="J1769" s="160"/>
      <c r="K1769" s="160"/>
      <c r="L1769" s="160"/>
      <c r="M1769" s="160"/>
      <c r="N1769" s="160"/>
      <c r="O1769" s="160"/>
      <c r="P1769" s="160"/>
      <c r="Q1769" s="160"/>
      <c r="R1769" s="160"/>
      <c r="S1769" s="160"/>
      <c r="T1769" s="160"/>
      <c r="U1769" s="160"/>
      <c r="V1769" s="160"/>
      <c r="W1769" s="160"/>
      <c r="X1769" s="151"/>
      <c r="Y1769" s="151"/>
      <c r="Z1769" s="151"/>
      <c r="AA1769" s="151"/>
      <c r="AB1769" s="151"/>
      <c r="AC1769" s="151"/>
      <c r="AD1769" s="151"/>
      <c r="AE1769" s="151"/>
      <c r="AF1769" s="151"/>
      <c r="AG1769" s="151" t="s">
        <v>305</v>
      </c>
      <c r="AH1769" s="151">
        <v>0</v>
      </c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outlineLevel="1" x14ac:dyDescent="0.2">
      <c r="A1770" s="158"/>
      <c r="B1770" s="159"/>
      <c r="C1770" s="201" t="s">
        <v>1072</v>
      </c>
      <c r="D1770" s="193"/>
      <c r="E1770" s="194">
        <v>5.6</v>
      </c>
      <c r="F1770" s="160"/>
      <c r="G1770" s="160"/>
      <c r="H1770" s="160"/>
      <c r="I1770" s="160"/>
      <c r="J1770" s="160"/>
      <c r="K1770" s="160"/>
      <c r="L1770" s="160"/>
      <c r="M1770" s="160"/>
      <c r="N1770" s="160"/>
      <c r="O1770" s="160"/>
      <c r="P1770" s="160"/>
      <c r="Q1770" s="160"/>
      <c r="R1770" s="160"/>
      <c r="S1770" s="160"/>
      <c r="T1770" s="160"/>
      <c r="U1770" s="160"/>
      <c r="V1770" s="160"/>
      <c r="W1770" s="160"/>
      <c r="X1770" s="151"/>
      <c r="Y1770" s="151"/>
      <c r="Z1770" s="151"/>
      <c r="AA1770" s="151"/>
      <c r="AB1770" s="151"/>
      <c r="AC1770" s="151"/>
      <c r="AD1770" s="151"/>
      <c r="AE1770" s="151"/>
      <c r="AF1770" s="151"/>
      <c r="AG1770" s="151" t="s">
        <v>305</v>
      </c>
      <c r="AH1770" s="151">
        <v>0</v>
      </c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51"/>
      <c r="BB1770" s="151"/>
      <c r="BC1770" s="151"/>
      <c r="BD1770" s="151"/>
      <c r="BE1770" s="151"/>
      <c r="BF1770" s="151"/>
      <c r="BG1770" s="151"/>
      <c r="BH1770" s="151"/>
    </row>
    <row r="1771" spans="1:60" outlineLevel="1" x14ac:dyDescent="0.2">
      <c r="A1771" s="158"/>
      <c r="B1771" s="159"/>
      <c r="C1771" s="201" t="s">
        <v>1483</v>
      </c>
      <c r="D1771" s="193"/>
      <c r="E1771" s="194">
        <v>6</v>
      </c>
      <c r="F1771" s="160"/>
      <c r="G1771" s="160"/>
      <c r="H1771" s="160"/>
      <c r="I1771" s="160"/>
      <c r="J1771" s="160"/>
      <c r="K1771" s="160"/>
      <c r="L1771" s="160"/>
      <c r="M1771" s="160"/>
      <c r="N1771" s="160"/>
      <c r="O1771" s="160"/>
      <c r="P1771" s="160"/>
      <c r="Q1771" s="160"/>
      <c r="R1771" s="160"/>
      <c r="S1771" s="160"/>
      <c r="T1771" s="160"/>
      <c r="U1771" s="160"/>
      <c r="V1771" s="160"/>
      <c r="W1771" s="160"/>
      <c r="X1771" s="151"/>
      <c r="Y1771" s="151"/>
      <c r="Z1771" s="151"/>
      <c r="AA1771" s="151"/>
      <c r="AB1771" s="151"/>
      <c r="AC1771" s="151"/>
      <c r="AD1771" s="151"/>
      <c r="AE1771" s="151"/>
      <c r="AF1771" s="151"/>
      <c r="AG1771" s="151" t="s">
        <v>305</v>
      </c>
      <c r="AH1771" s="151">
        <v>0</v>
      </c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51"/>
      <c r="BB1771" s="151"/>
      <c r="BC1771" s="151"/>
      <c r="BD1771" s="151"/>
      <c r="BE1771" s="151"/>
      <c r="BF1771" s="151"/>
      <c r="BG1771" s="151"/>
      <c r="BH1771" s="151"/>
    </row>
    <row r="1772" spans="1:60" outlineLevel="1" x14ac:dyDescent="0.2">
      <c r="A1772" s="158"/>
      <c r="B1772" s="159"/>
      <c r="C1772" s="201" t="s">
        <v>1074</v>
      </c>
      <c r="D1772" s="193"/>
      <c r="E1772" s="194">
        <v>2.7</v>
      </c>
      <c r="F1772" s="160"/>
      <c r="G1772" s="160"/>
      <c r="H1772" s="160"/>
      <c r="I1772" s="160"/>
      <c r="J1772" s="160"/>
      <c r="K1772" s="160"/>
      <c r="L1772" s="160"/>
      <c r="M1772" s="160"/>
      <c r="N1772" s="160"/>
      <c r="O1772" s="160"/>
      <c r="P1772" s="160"/>
      <c r="Q1772" s="160"/>
      <c r="R1772" s="160"/>
      <c r="S1772" s="160"/>
      <c r="T1772" s="160"/>
      <c r="U1772" s="160"/>
      <c r="V1772" s="160"/>
      <c r="W1772" s="160"/>
      <c r="X1772" s="151"/>
      <c r="Y1772" s="151"/>
      <c r="Z1772" s="151"/>
      <c r="AA1772" s="151"/>
      <c r="AB1772" s="151"/>
      <c r="AC1772" s="151"/>
      <c r="AD1772" s="151"/>
      <c r="AE1772" s="151"/>
      <c r="AF1772" s="151"/>
      <c r="AG1772" s="151" t="s">
        <v>305</v>
      </c>
      <c r="AH1772" s="151">
        <v>0</v>
      </c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1" x14ac:dyDescent="0.2">
      <c r="A1773" s="158"/>
      <c r="B1773" s="159"/>
      <c r="C1773" s="201" t="s">
        <v>1075</v>
      </c>
      <c r="D1773" s="193"/>
      <c r="E1773" s="194">
        <v>5.5</v>
      </c>
      <c r="F1773" s="160"/>
      <c r="G1773" s="160"/>
      <c r="H1773" s="160"/>
      <c r="I1773" s="160"/>
      <c r="J1773" s="160"/>
      <c r="K1773" s="160"/>
      <c r="L1773" s="160"/>
      <c r="M1773" s="160"/>
      <c r="N1773" s="160"/>
      <c r="O1773" s="160"/>
      <c r="P1773" s="160"/>
      <c r="Q1773" s="160"/>
      <c r="R1773" s="160"/>
      <c r="S1773" s="160"/>
      <c r="T1773" s="160"/>
      <c r="U1773" s="160"/>
      <c r="V1773" s="160"/>
      <c r="W1773" s="160"/>
      <c r="X1773" s="151"/>
      <c r="Y1773" s="151"/>
      <c r="Z1773" s="151"/>
      <c r="AA1773" s="151"/>
      <c r="AB1773" s="151"/>
      <c r="AC1773" s="151"/>
      <c r="AD1773" s="151"/>
      <c r="AE1773" s="151"/>
      <c r="AF1773" s="151"/>
      <c r="AG1773" s="151" t="s">
        <v>305</v>
      </c>
      <c r="AH1773" s="151">
        <v>0</v>
      </c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outlineLevel="1" x14ac:dyDescent="0.2">
      <c r="A1774" s="158"/>
      <c r="B1774" s="159"/>
      <c r="C1774" s="201" t="s">
        <v>1076</v>
      </c>
      <c r="D1774" s="193"/>
      <c r="E1774" s="194">
        <v>7.5</v>
      </c>
      <c r="F1774" s="160"/>
      <c r="G1774" s="160"/>
      <c r="H1774" s="160"/>
      <c r="I1774" s="160"/>
      <c r="J1774" s="160"/>
      <c r="K1774" s="160"/>
      <c r="L1774" s="160"/>
      <c r="M1774" s="160"/>
      <c r="N1774" s="160"/>
      <c r="O1774" s="160"/>
      <c r="P1774" s="160"/>
      <c r="Q1774" s="160"/>
      <c r="R1774" s="160"/>
      <c r="S1774" s="160"/>
      <c r="T1774" s="160"/>
      <c r="U1774" s="160"/>
      <c r="V1774" s="160"/>
      <c r="W1774" s="160"/>
      <c r="X1774" s="151"/>
      <c r="Y1774" s="151"/>
      <c r="Z1774" s="151"/>
      <c r="AA1774" s="151"/>
      <c r="AB1774" s="151"/>
      <c r="AC1774" s="151"/>
      <c r="AD1774" s="151"/>
      <c r="AE1774" s="151"/>
      <c r="AF1774" s="151"/>
      <c r="AG1774" s="151" t="s">
        <v>305</v>
      </c>
      <c r="AH1774" s="151">
        <v>0</v>
      </c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outlineLevel="1" x14ac:dyDescent="0.2">
      <c r="A1775" s="158"/>
      <c r="B1775" s="159"/>
      <c r="C1775" s="201" t="s">
        <v>1077</v>
      </c>
      <c r="D1775" s="193"/>
      <c r="E1775" s="194">
        <v>5.5</v>
      </c>
      <c r="F1775" s="160"/>
      <c r="G1775" s="160"/>
      <c r="H1775" s="160"/>
      <c r="I1775" s="160"/>
      <c r="J1775" s="160"/>
      <c r="K1775" s="160"/>
      <c r="L1775" s="160"/>
      <c r="M1775" s="160"/>
      <c r="N1775" s="160"/>
      <c r="O1775" s="160"/>
      <c r="P1775" s="160"/>
      <c r="Q1775" s="160"/>
      <c r="R1775" s="160"/>
      <c r="S1775" s="160"/>
      <c r="T1775" s="160"/>
      <c r="U1775" s="160"/>
      <c r="V1775" s="160"/>
      <c r="W1775" s="160"/>
      <c r="X1775" s="151"/>
      <c r="Y1775" s="151"/>
      <c r="Z1775" s="151"/>
      <c r="AA1775" s="151"/>
      <c r="AB1775" s="151"/>
      <c r="AC1775" s="151"/>
      <c r="AD1775" s="151"/>
      <c r="AE1775" s="151"/>
      <c r="AF1775" s="151"/>
      <c r="AG1775" s="151" t="s">
        <v>305</v>
      </c>
      <c r="AH1775" s="151">
        <v>0</v>
      </c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1" x14ac:dyDescent="0.2">
      <c r="A1776" s="171">
        <v>270</v>
      </c>
      <c r="B1776" s="172" t="s">
        <v>1934</v>
      </c>
      <c r="C1776" s="188" t="s">
        <v>1935</v>
      </c>
      <c r="D1776" s="173" t="s">
        <v>342</v>
      </c>
      <c r="E1776" s="174">
        <v>15.613300000000001</v>
      </c>
      <c r="F1776" s="175"/>
      <c r="G1776" s="176">
        <f>ROUND(E1776*F1776,2)</f>
        <v>0</v>
      </c>
      <c r="H1776" s="175"/>
      <c r="I1776" s="176">
        <f>ROUND(E1776*H1776,2)</f>
        <v>0</v>
      </c>
      <c r="J1776" s="175"/>
      <c r="K1776" s="176">
        <f>ROUND(E1776*J1776,2)</f>
        <v>0</v>
      </c>
      <c r="L1776" s="176">
        <v>21</v>
      </c>
      <c r="M1776" s="176">
        <f>G1776*(1+L1776/100)</f>
        <v>0</v>
      </c>
      <c r="N1776" s="176">
        <v>0</v>
      </c>
      <c r="O1776" s="176">
        <f>ROUND(E1776*N1776,2)</f>
        <v>0</v>
      </c>
      <c r="P1776" s="176">
        <v>0</v>
      </c>
      <c r="Q1776" s="176">
        <f>ROUND(E1776*P1776,2)</f>
        <v>0</v>
      </c>
      <c r="R1776" s="176" t="s">
        <v>1924</v>
      </c>
      <c r="S1776" s="176" t="s">
        <v>239</v>
      </c>
      <c r="T1776" s="177" t="s">
        <v>300</v>
      </c>
      <c r="U1776" s="160">
        <v>0.3</v>
      </c>
      <c r="V1776" s="160">
        <f>ROUND(E1776*U1776,2)</f>
        <v>4.68</v>
      </c>
      <c r="W1776" s="160"/>
      <c r="X1776" s="151"/>
      <c r="Y1776" s="151"/>
      <c r="Z1776" s="151"/>
      <c r="AA1776" s="151"/>
      <c r="AB1776" s="151"/>
      <c r="AC1776" s="151"/>
      <c r="AD1776" s="151"/>
      <c r="AE1776" s="151"/>
      <c r="AF1776" s="151"/>
      <c r="AG1776" s="151" t="s">
        <v>636</v>
      </c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1" x14ac:dyDescent="0.2">
      <c r="A1777" s="158"/>
      <c r="B1777" s="159"/>
      <c r="C1777" s="201" t="s">
        <v>1936</v>
      </c>
      <c r="D1777" s="193"/>
      <c r="E1777" s="194">
        <v>15.613329999999999</v>
      </c>
      <c r="F1777" s="160"/>
      <c r="G1777" s="160"/>
      <c r="H1777" s="160"/>
      <c r="I1777" s="160"/>
      <c r="J1777" s="160"/>
      <c r="K1777" s="160"/>
      <c r="L1777" s="160"/>
      <c r="M1777" s="160"/>
      <c r="N1777" s="160"/>
      <c r="O1777" s="160"/>
      <c r="P1777" s="160"/>
      <c r="Q1777" s="160"/>
      <c r="R1777" s="160"/>
      <c r="S1777" s="160"/>
      <c r="T1777" s="160"/>
      <c r="U1777" s="160"/>
      <c r="V1777" s="160"/>
      <c r="W1777" s="160"/>
      <c r="X1777" s="151"/>
      <c r="Y1777" s="151"/>
      <c r="Z1777" s="151"/>
      <c r="AA1777" s="151"/>
      <c r="AB1777" s="151"/>
      <c r="AC1777" s="151"/>
      <c r="AD1777" s="151"/>
      <c r="AE1777" s="151"/>
      <c r="AF1777" s="151"/>
      <c r="AG1777" s="151" t="s">
        <v>305</v>
      </c>
      <c r="AH1777" s="151">
        <v>0</v>
      </c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outlineLevel="1" x14ac:dyDescent="0.2">
      <c r="A1778" s="171">
        <v>271</v>
      </c>
      <c r="B1778" s="172" t="s">
        <v>1937</v>
      </c>
      <c r="C1778" s="188" t="s">
        <v>1938</v>
      </c>
      <c r="D1778" s="173" t="s">
        <v>342</v>
      </c>
      <c r="E1778" s="174">
        <v>75.349999999999994</v>
      </c>
      <c r="F1778" s="175"/>
      <c r="G1778" s="176">
        <f>ROUND(E1778*F1778,2)</f>
        <v>0</v>
      </c>
      <c r="H1778" s="175"/>
      <c r="I1778" s="176">
        <f>ROUND(E1778*H1778,2)</f>
        <v>0</v>
      </c>
      <c r="J1778" s="175"/>
      <c r="K1778" s="176">
        <f>ROUND(E1778*J1778,2)</f>
        <v>0</v>
      </c>
      <c r="L1778" s="176">
        <v>21</v>
      </c>
      <c r="M1778" s="176">
        <f>G1778*(1+L1778/100)</f>
        <v>0</v>
      </c>
      <c r="N1778" s="176">
        <v>1.1E-4</v>
      </c>
      <c r="O1778" s="176">
        <f>ROUND(E1778*N1778,2)</f>
        <v>0.01</v>
      </c>
      <c r="P1778" s="176">
        <v>0</v>
      </c>
      <c r="Q1778" s="176">
        <f>ROUND(E1778*P1778,2)</f>
        <v>0</v>
      </c>
      <c r="R1778" s="176" t="s">
        <v>1924</v>
      </c>
      <c r="S1778" s="176" t="s">
        <v>239</v>
      </c>
      <c r="T1778" s="177" t="s">
        <v>300</v>
      </c>
      <c r="U1778" s="160">
        <v>0.15</v>
      </c>
      <c r="V1778" s="160">
        <f>ROUND(E1778*U1778,2)</f>
        <v>11.3</v>
      </c>
      <c r="W1778" s="160"/>
      <c r="X1778" s="151"/>
      <c r="Y1778" s="151"/>
      <c r="Z1778" s="151"/>
      <c r="AA1778" s="151"/>
      <c r="AB1778" s="151"/>
      <c r="AC1778" s="151"/>
      <c r="AD1778" s="151"/>
      <c r="AE1778" s="151"/>
      <c r="AF1778" s="151"/>
      <c r="AG1778" s="151" t="s">
        <v>636</v>
      </c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51"/>
      <c r="BB1778" s="151"/>
      <c r="BC1778" s="151"/>
      <c r="BD1778" s="151"/>
      <c r="BE1778" s="151"/>
      <c r="BF1778" s="151"/>
      <c r="BG1778" s="151"/>
      <c r="BH1778" s="151"/>
    </row>
    <row r="1779" spans="1:60" outlineLevel="1" x14ac:dyDescent="0.2">
      <c r="A1779" s="158"/>
      <c r="B1779" s="159"/>
      <c r="C1779" s="201" t="s">
        <v>1493</v>
      </c>
      <c r="D1779" s="193"/>
      <c r="E1779" s="194">
        <v>9</v>
      </c>
      <c r="F1779" s="160"/>
      <c r="G1779" s="160"/>
      <c r="H1779" s="160"/>
      <c r="I1779" s="160"/>
      <c r="J1779" s="160"/>
      <c r="K1779" s="160"/>
      <c r="L1779" s="160"/>
      <c r="M1779" s="160"/>
      <c r="N1779" s="160"/>
      <c r="O1779" s="160"/>
      <c r="P1779" s="160"/>
      <c r="Q1779" s="160"/>
      <c r="R1779" s="160"/>
      <c r="S1779" s="160"/>
      <c r="T1779" s="160"/>
      <c r="U1779" s="160"/>
      <c r="V1779" s="160"/>
      <c r="W1779" s="160"/>
      <c r="X1779" s="151"/>
      <c r="Y1779" s="151"/>
      <c r="Z1779" s="151"/>
      <c r="AA1779" s="151"/>
      <c r="AB1779" s="151"/>
      <c r="AC1779" s="151"/>
      <c r="AD1779" s="151"/>
      <c r="AE1779" s="151"/>
      <c r="AF1779" s="151"/>
      <c r="AG1779" s="151" t="s">
        <v>305</v>
      </c>
      <c r="AH1779" s="151">
        <v>0</v>
      </c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51"/>
      <c r="BB1779" s="151"/>
      <c r="BC1779" s="151"/>
      <c r="BD1779" s="151"/>
      <c r="BE1779" s="151"/>
      <c r="BF1779" s="151"/>
      <c r="BG1779" s="151"/>
      <c r="BH1779" s="151"/>
    </row>
    <row r="1780" spans="1:60" outlineLevel="1" x14ac:dyDescent="0.2">
      <c r="A1780" s="158"/>
      <c r="B1780" s="159"/>
      <c r="C1780" s="201" t="s">
        <v>1049</v>
      </c>
      <c r="D1780" s="193"/>
      <c r="E1780" s="194">
        <v>-1.6</v>
      </c>
      <c r="F1780" s="160"/>
      <c r="G1780" s="160"/>
      <c r="H1780" s="160"/>
      <c r="I1780" s="160"/>
      <c r="J1780" s="160"/>
      <c r="K1780" s="160"/>
      <c r="L1780" s="160"/>
      <c r="M1780" s="160"/>
      <c r="N1780" s="160"/>
      <c r="O1780" s="160"/>
      <c r="P1780" s="160"/>
      <c r="Q1780" s="160"/>
      <c r="R1780" s="160"/>
      <c r="S1780" s="160"/>
      <c r="T1780" s="160"/>
      <c r="U1780" s="160"/>
      <c r="V1780" s="160"/>
      <c r="W1780" s="160"/>
      <c r="X1780" s="151"/>
      <c r="Y1780" s="151"/>
      <c r="Z1780" s="151"/>
      <c r="AA1780" s="151"/>
      <c r="AB1780" s="151"/>
      <c r="AC1780" s="151"/>
      <c r="AD1780" s="151"/>
      <c r="AE1780" s="151"/>
      <c r="AF1780" s="151"/>
      <c r="AG1780" s="151" t="s">
        <v>305</v>
      </c>
      <c r="AH1780" s="151">
        <v>0</v>
      </c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outlineLevel="1" x14ac:dyDescent="0.2">
      <c r="A1781" s="158"/>
      <c r="B1781" s="159"/>
      <c r="C1781" s="201" t="s">
        <v>1496</v>
      </c>
      <c r="D1781" s="193"/>
      <c r="E1781" s="194">
        <v>9.1999999999999993</v>
      </c>
      <c r="F1781" s="160"/>
      <c r="G1781" s="160"/>
      <c r="H1781" s="160"/>
      <c r="I1781" s="160"/>
      <c r="J1781" s="160"/>
      <c r="K1781" s="160"/>
      <c r="L1781" s="160"/>
      <c r="M1781" s="160"/>
      <c r="N1781" s="160"/>
      <c r="O1781" s="160"/>
      <c r="P1781" s="160"/>
      <c r="Q1781" s="160"/>
      <c r="R1781" s="160"/>
      <c r="S1781" s="160"/>
      <c r="T1781" s="160"/>
      <c r="U1781" s="160"/>
      <c r="V1781" s="160"/>
      <c r="W1781" s="160"/>
      <c r="X1781" s="151"/>
      <c r="Y1781" s="151"/>
      <c r="Z1781" s="151"/>
      <c r="AA1781" s="151"/>
      <c r="AB1781" s="151"/>
      <c r="AC1781" s="151"/>
      <c r="AD1781" s="151"/>
      <c r="AE1781" s="151"/>
      <c r="AF1781" s="151"/>
      <c r="AG1781" s="151" t="s">
        <v>305</v>
      </c>
      <c r="AH1781" s="151">
        <v>0</v>
      </c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outlineLevel="1" x14ac:dyDescent="0.2">
      <c r="A1782" s="158"/>
      <c r="B1782" s="159"/>
      <c r="C1782" s="201" t="s">
        <v>1929</v>
      </c>
      <c r="D1782" s="193"/>
      <c r="E1782" s="194">
        <v>-0.8</v>
      </c>
      <c r="F1782" s="160"/>
      <c r="G1782" s="160"/>
      <c r="H1782" s="160"/>
      <c r="I1782" s="160"/>
      <c r="J1782" s="160"/>
      <c r="K1782" s="160"/>
      <c r="L1782" s="160"/>
      <c r="M1782" s="160"/>
      <c r="N1782" s="160"/>
      <c r="O1782" s="160"/>
      <c r="P1782" s="160"/>
      <c r="Q1782" s="160"/>
      <c r="R1782" s="160"/>
      <c r="S1782" s="160"/>
      <c r="T1782" s="160"/>
      <c r="U1782" s="160"/>
      <c r="V1782" s="160"/>
      <c r="W1782" s="160"/>
      <c r="X1782" s="151"/>
      <c r="Y1782" s="151"/>
      <c r="Z1782" s="151"/>
      <c r="AA1782" s="151"/>
      <c r="AB1782" s="151"/>
      <c r="AC1782" s="151"/>
      <c r="AD1782" s="151"/>
      <c r="AE1782" s="151"/>
      <c r="AF1782" s="151"/>
      <c r="AG1782" s="151" t="s">
        <v>305</v>
      </c>
      <c r="AH1782" s="151">
        <v>0</v>
      </c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outlineLevel="1" x14ac:dyDescent="0.2">
      <c r="A1783" s="158"/>
      <c r="B1783" s="159"/>
      <c r="C1783" s="201" t="s">
        <v>1497</v>
      </c>
      <c r="D1783" s="193"/>
      <c r="E1783" s="194">
        <v>4.2</v>
      </c>
      <c r="F1783" s="160"/>
      <c r="G1783" s="160"/>
      <c r="H1783" s="160"/>
      <c r="I1783" s="160"/>
      <c r="J1783" s="160"/>
      <c r="K1783" s="160"/>
      <c r="L1783" s="160"/>
      <c r="M1783" s="160"/>
      <c r="N1783" s="160"/>
      <c r="O1783" s="160"/>
      <c r="P1783" s="160"/>
      <c r="Q1783" s="160"/>
      <c r="R1783" s="160"/>
      <c r="S1783" s="160"/>
      <c r="T1783" s="160"/>
      <c r="U1783" s="160"/>
      <c r="V1783" s="160"/>
      <c r="W1783" s="160"/>
      <c r="X1783" s="151"/>
      <c r="Y1783" s="151"/>
      <c r="Z1783" s="151"/>
      <c r="AA1783" s="151"/>
      <c r="AB1783" s="151"/>
      <c r="AC1783" s="151"/>
      <c r="AD1783" s="151"/>
      <c r="AE1783" s="151"/>
      <c r="AF1783" s="151"/>
      <c r="AG1783" s="151" t="s">
        <v>305</v>
      </c>
      <c r="AH1783" s="151">
        <v>0</v>
      </c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1" x14ac:dyDescent="0.2">
      <c r="A1784" s="158"/>
      <c r="B1784" s="159"/>
      <c r="C1784" s="201" t="s">
        <v>1939</v>
      </c>
      <c r="D1784" s="193"/>
      <c r="E1784" s="194">
        <v>-0.7</v>
      </c>
      <c r="F1784" s="160"/>
      <c r="G1784" s="160"/>
      <c r="H1784" s="160"/>
      <c r="I1784" s="160"/>
      <c r="J1784" s="160"/>
      <c r="K1784" s="160"/>
      <c r="L1784" s="160"/>
      <c r="M1784" s="160"/>
      <c r="N1784" s="160"/>
      <c r="O1784" s="160"/>
      <c r="P1784" s="160"/>
      <c r="Q1784" s="160"/>
      <c r="R1784" s="160"/>
      <c r="S1784" s="160"/>
      <c r="T1784" s="160"/>
      <c r="U1784" s="160"/>
      <c r="V1784" s="160"/>
      <c r="W1784" s="160"/>
      <c r="X1784" s="151"/>
      <c r="Y1784" s="151"/>
      <c r="Z1784" s="151"/>
      <c r="AA1784" s="151"/>
      <c r="AB1784" s="151"/>
      <c r="AC1784" s="151"/>
      <c r="AD1784" s="151"/>
      <c r="AE1784" s="151"/>
      <c r="AF1784" s="151"/>
      <c r="AG1784" s="151" t="s">
        <v>305</v>
      </c>
      <c r="AH1784" s="151">
        <v>0</v>
      </c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outlineLevel="1" x14ac:dyDescent="0.2">
      <c r="A1785" s="158"/>
      <c r="B1785" s="159"/>
      <c r="C1785" s="201" t="s">
        <v>1498</v>
      </c>
      <c r="D1785" s="193"/>
      <c r="E1785" s="194">
        <v>9.51</v>
      </c>
      <c r="F1785" s="160"/>
      <c r="G1785" s="160"/>
      <c r="H1785" s="160"/>
      <c r="I1785" s="160"/>
      <c r="J1785" s="160"/>
      <c r="K1785" s="160"/>
      <c r="L1785" s="160"/>
      <c r="M1785" s="160"/>
      <c r="N1785" s="160"/>
      <c r="O1785" s="160"/>
      <c r="P1785" s="160"/>
      <c r="Q1785" s="160"/>
      <c r="R1785" s="160"/>
      <c r="S1785" s="160"/>
      <c r="T1785" s="160"/>
      <c r="U1785" s="160"/>
      <c r="V1785" s="160"/>
      <c r="W1785" s="160"/>
      <c r="X1785" s="151"/>
      <c r="Y1785" s="151"/>
      <c r="Z1785" s="151"/>
      <c r="AA1785" s="151"/>
      <c r="AB1785" s="151"/>
      <c r="AC1785" s="151"/>
      <c r="AD1785" s="151"/>
      <c r="AE1785" s="151"/>
      <c r="AF1785" s="151"/>
      <c r="AG1785" s="151" t="s">
        <v>305</v>
      </c>
      <c r="AH1785" s="151">
        <v>0</v>
      </c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outlineLevel="1" x14ac:dyDescent="0.2">
      <c r="A1786" s="158"/>
      <c r="B1786" s="159"/>
      <c r="C1786" s="201" t="s">
        <v>1049</v>
      </c>
      <c r="D1786" s="193"/>
      <c r="E1786" s="194">
        <v>-1.6</v>
      </c>
      <c r="F1786" s="160"/>
      <c r="G1786" s="160"/>
      <c r="H1786" s="160"/>
      <c r="I1786" s="160"/>
      <c r="J1786" s="160"/>
      <c r="K1786" s="160"/>
      <c r="L1786" s="160"/>
      <c r="M1786" s="160"/>
      <c r="N1786" s="160"/>
      <c r="O1786" s="160"/>
      <c r="P1786" s="160"/>
      <c r="Q1786" s="160"/>
      <c r="R1786" s="160"/>
      <c r="S1786" s="160"/>
      <c r="T1786" s="160"/>
      <c r="U1786" s="160"/>
      <c r="V1786" s="160"/>
      <c r="W1786" s="160"/>
      <c r="X1786" s="151"/>
      <c r="Y1786" s="151"/>
      <c r="Z1786" s="151"/>
      <c r="AA1786" s="151"/>
      <c r="AB1786" s="151"/>
      <c r="AC1786" s="151"/>
      <c r="AD1786" s="151"/>
      <c r="AE1786" s="151"/>
      <c r="AF1786" s="151"/>
      <c r="AG1786" s="151" t="s">
        <v>305</v>
      </c>
      <c r="AH1786" s="151">
        <v>0</v>
      </c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51"/>
      <c r="BB1786" s="151"/>
      <c r="BC1786" s="151"/>
      <c r="BD1786" s="151"/>
      <c r="BE1786" s="151"/>
      <c r="BF1786" s="151"/>
      <c r="BG1786" s="151"/>
      <c r="BH1786" s="151"/>
    </row>
    <row r="1787" spans="1:60" outlineLevel="1" x14ac:dyDescent="0.2">
      <c r="A1787" s="158"/>
      <c r="B1787" s="159"/>
      <c r="C1787" s="201" t="s">
        <v>1499</v>
      </c>
      <c r="D1787" s="193"/>
      <c r="E1787" s="194">
        <v>8.6999999999999993</v>
      </c>
      <c r="F1787" s="160"/>
      <c r="G1787" s="160"/>
      <c r="H1787" s="160"/>
      <c r="I1787" s="160"/>
      <c r="J1787" s="160"/>
      <c r="K1787" s="160"/>
      <c r="L1787" s="160"/>
      <c r="M1787" s="160"/>
      <c r="N1787" s="160"/>
      <c r="O1787" s="160"/>
      <c r="P1787" s="160"/>
      <c r="Q1787" s="160"/>
      <c r="R1787" s="160"/>
      <c r="S1787" s="160"/>
      <c r="T1787" s="160"/>
      <c r="U1787" s="160"/>
      <c r="V1787" s="160"/>
      <c r="W1787" s="160"/>
      <c r="X1787" s="151"/>
      <c r="Y1787" s="151"/>
      <c r="Z1787" s="151"/>
      <c r="AA1787" s="151"/>
      <c r="AB1787" s="151"/>
      <c r="AC1787" s="151"/>
      <c r="AD1787" s="151"/>
      <c r="AE1787" s="151"/>
      <c r="AF1787" s="151"/>
      <c r="AG1787" s="151" t="s">
        <v>305</v>
      </c>
      <c r="AH1787" s="151">
        <v>0</v>
      </c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51"/>
      <c r="BB1787" s="151"/>
      <c r="BC1787" s="151"/>
      <c r="BD1787" s="151"/>
      <c r="BE1787" s="151"/>
      <c r="BF1787" s="151"/>
      <c r="BG1787" s="151"/>
      <c r="BH1787" s="151"/>
    </row>
    <row r="1788" spans="1:60" outlineLevel="1" x14ac:dyDescent="0.2">
      <c r="A1788" s="158"/>
      <c r="B1788" s="159"/>
      <c r="C1788" s="201" t="s">
        <v>1939</v>
      </c>
      <c r="D1788" s="193"/>
      <c r="E1788" s="194">
        <v>-0.7</v>
      </c>
      <c r="F1788" s="160"/>
      <c r="G1788" s="160"/>
      <c r="H1788" s="160"/>
      <c r="I1788" s="160"/>
      <c r="J1788" s="160"/>
      <c r="K1788" s="160"/>
      <c r="L1788" s="160"/>
      <c r="M1788" s="160"/>
      <c r="N1788" s="160"/>
      <c r="O1788" s="160"/>
      <c r="P1788" s="160"/>
      <c r="Q1788" s="160"/>
      <c r="R1788" s="160"/>
      <c r="S1788" s="160"/>
      <c r="T1788" s="160"/>
      <c r="U1788" s="160"/>
      <c r="V1788" s="160"/>
      <c r="W1788" s="160"/>
      <c r="X1788" s="151"/>
      <c r="Y1788" s="151"/>
      <c r="Z1788" s="151"/>
      <c r="AA1788" s="151"/>
      <c r="AB1788" s="151"/>
      <c r="AC1788" s="151"/>
      <c r="AD1788" s="151"/>
      <c r="AE1788" s="151"/>
      <c r="AF1788" s="151"/>
      <c r="AG1788" s="151" t="s">
        <v>305</v>
      </c>
      <c r="AH1788" s="151">
        <v>0</v>
      </c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outlineLevel="1" x14ac:dyDescent="0.2">
      <c r="A1789" s="158"/>
      <c r="B1789" s="159"/>
      <c r="C1789" s="201" t="s">
        <v>1929</v>
      </c>
      <c r="D1789" s="193"/>
      <c r="E1789" s="194">
        <v>-0.8</v>
      </c>
      <c r="F1789" s="160"/>
      <c r="G1789" s="160"/>
      <c r="H1789" s="160"/>
      <c r="I1789" s="160"/>
      <c r="J1789" s="160"/>
      <c r="K1789" s="160"/>
      <c r="L1789" s="160"/>
      <c r="M1789" s="160"/>
      <c r="N1789" s="160"/>
      <c r="O1789" s="160"/>
      <c r="P1789" s="160"/>
      <c r="Q1789" s="160"/>
      <c r="R1789" s="160"/>
      <c r="S1789" s="160"/>
      <c r="T1789" s="160"/>
      <c r="U1789" s="160"/>
      <c r="V1789" s="160"/>
      <c r="W1789" s="160"/>
      <c r="X1789" s="151"/>
      <c r="Y1789" s="151"/>
      <c r="Z1789" s="151"/>
      <c r="AA1789" s="151"/>
      <c r="AB1789" s="151"/>
      <c r="AC1789" s="151"/>
      <c r="AD1789" s="151"/>
      <c r="AE1789" s="151"/>
      <c r="AF1789" s="151"/>
      <c r="AG1789" s="151" t="s">
        <v>305</v>
      </c>
      <c r="AH1789" s="151">
        <v>0</v>
      </c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1" x14ac:dyDescent="0.2">
      <c r="A1790" s="158"/>
      <c r="B1790" s="159"/>
      <c r="C1790" s="201" t="s">
        <v>1940</v>
      </c>
      <c r="D1790" s="193"/>
      <c r="E1790" s="194">
        <v>5</v>
      </c>
      <c r="F1790" s="160"/>
      <c r="G1790" s="160"/>
      <c r="H1790" s="160"/>
      <c r="I1790" s="160"/>
      <c r="J1790" s="160"/>
      <c r="K1790" s="160"/>
      <c r="L1790" s="160"/>
      <c r="M1790" s="160"/>
      <c r="N1790" s="160"/>
      <c r="O1790" s="160"/>
      <c r="P1790" s="160"/>
      <c r="Q1790" s="160"/>
      <c r="R1790" s="160"/>
      <c r="S1790" s="160"/>
      <c r="T1790" s="160"/>
      <c r="U1790" s="160"/>
      <c r="V1790" s="160"/>
      <c r="W1790" s="160"/>
      <c r="X1790" s="151"/>
      <c r="Y1790" s="151"/>
      <c r="Z1790" s="151"/>
      <c r="AA1790" s="151"/>
      <c r="AB1790" s="151"/>
      <c r="AC1790" s="151"/>
      <c r="AD1790" s="151"/>
      <c r="AE1790" s="151"/>
      <c r="AF1790" s="151"/>
      <c r="AG1790" s="151" t="s">
        <v>305</v>
      </c>
      <c r="AH1790" s="151">
        <v>0</v>
      </c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outlineLevel="1" x14ac:dyDescent="0.2">
      <c r="A1791" s="158"/>
      <c r="B1791" s="159"/>
      <c r="C1791" s="201" t="s">
        <v>1939</v>
      </c>
      <c r="D1791" s="193"/>
      <c r="E1791" s="194">
        <v>-0.7</v>
      </c>
      <c r="F1791" s="160"/>
      <c r="G1791" s="160"/>
      <c r="H1791" s="160"/>
      <c r="I1791" s="160"/>
      <c r="J1791" s="160"/>
      <c r="K1791" s="160"/>
      <c r="L1791" s="160"/>
      <c r="M1791" s="160"/>
      <c r="N1791" s="160"/>
      <c r="O1791" s="160"/>
      <c r="P1791" s="160"/>
      <c r="Q1791" s="160"/>
      <c r="R1791" s="160"/>
      <c r="S1791" s="160"/>
      <c r="T1791" s="160"/>
      <c r="U1791" s="160"/>
      <c r="V1791" s="160"/>
      <c r="W1791" s="160"/>
      <c r="X1791" s="151"/>
      <c r="Y1791" s="151"/>
      <c r="Z1791" s="151"/>
      <c r="AA1791" s="151"/>
      <c r="AB1791" s="151"/>
      <c r="AC1791" s="151"/>
      <c r="AD1791" s="151"/>
      <c r="AE1791" s="151"/>
      <c r="AF1791" s="151"/>
      <c r="AG1791" s="151" t="s">
        <v>305</v>
      </c>
      <c r="AH1791" s="151">
        <v>0</v>
      </c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outlineLevel="1" x14ac:dyDescent="0.2">
      <c r="A1792" s="158"/>
      <c r="B1792" s="159"/>
      <c r="C1792" s="201" t="s">
        <v>1500</v>
      </c>
      <c r="D1792" s="193"/>
      <c r="E1792" s="194">
        <v>6.6</v>
      </c>
      <c r="F1792" s="160"/>
      <c r="G1792" s="160"/>
      <c r="H1792" s="160"/>
      <c r="I1792" s="160"/>
      <c r="J1792" s="160"/>
      <c r="K1792" s="160"/>
      <c r="L1792" s="160"/>
      <c r="M1792" s="160"/>
      <c r="N1792" s="160"/>
      <c r="O1792" s="160"/>
      <c r="P1792" s="160"/>
      <c r="Q1792" s="160"/>
      <c r="R1792" s="160"/>
      <c r="S1792" s="160"/>
      <c r="T1792" s="160"/>
      <c r="U1792" s="160"/>
      <c r="V1792" s="160"/>
      <c r="W1792" s="160"/>
      <c r="X1792" s="151"/>
      <c r="Y1792" s="151"/>
      <c r="Z1792" s="151"/>
      <c r="AA1792" s="151"/>
      <c r="AB1792" s="151"/>
      <c r="AC1792" s="151"/>
      <c r="AD1792" s="151"/>
      <c r="AE1792" s="151"/>
      <c r="AF1792" s="151"/>
      <c r="AG1792" s="151" t="s">
        <v>305</v>
      </c>
      <c r="AH1792" s="151">
        <v>0</v>
      </c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outlineLevel="1" x14ac:dyDescent="0.2">
      <c r="A1793" s="158"/>
      <c r="B1793" s="159"/>
      <c r="C1793" s="201" t="s">
        <v>1941</v>
      </c>
      <c r="D1793" s="193"/>
      <c r="E1793" s="194">
        <v>-0.9</v>
      </c>
      <c r="F1793" s="160"/>
      <c r="G1793" s="160"/>
      <c r="H1793" s="160"/>
      <c r="I1793" s="160"/>
      <c r="J1793" s="160"/>
      <c r="K1793" s="160"/>
      <c r="L1793" s="160"/>
      <c r="M1793" s="160"/>
      <c r="N1793" s="160"/>
      <c r="O1793" s="160"/>
      <c r="P1793" s="160"/>
      <c r="Q1793" s="160"/>
      <c r="R1793" s="160"/>
      <c r="S1793" s="160"/>
      <c r="T1793" s="160"/>
      <c r="U1793" s="160"/>
      <c r="V1793" s="160"/>
      <c r="W1793" s="160"/>
      <c r="X1793" s="151"/>
      <c r="Y1793" s="151"/>
      <c r="Z1793" s="151"/>
      <c r="AA1793" s="151"/>
      <c r="AB1793" s="151"/>
      <c r="AC1793" s="151"/>
      <c r="AD1793" s="151"/>
      <c r="AE1793" s="151"/>
      <c r="AF1793" s="151"/>
      <c r="AG1793" s="151" t="s">
        <v>305</v>
      </c>
      <c r="AH1793" s="151">
        <v>0</v>
      </c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outlineLevel="1" x14ac:dyDescent="0.2">
      <c r="A1794" s="158"/>
      <c r="B1794" s="159"/>
      <c r="C1794" s="201" t="s">
        <v>1501</v>
      </c>
      <c r="D1794" s="193"/>
      <c r="E1794" s="194">
        <v>9.44</v>
      </c>
      <c r="F1794" s="160"/>
      <c r="G1794" s="160"/>
      <c r="H1794" s="160"/>
      <c r="I1794" s="160"/>
      <c r="J1794" s="160"/>
      <c r="K1794" s="160"/>
      <c r="L1794" s="160"/>
      <c r="M1794" s="160"/>
      <c r="N1794" s="160"/>
      <c r="O1794" s="160"/>
      <c r="P1794" s="160"/>
      <c r="Q1794" s="160"/>
      <c r="R1794" s="160"/>
      <c r="S1794" s="160"/>
      <c r="T1794" s="160"/>
      <c r="U1794" s="160"/>
      <c r="V1794" s="160"/>
      <c r="W1794" s="160"/>
      <c r="X1794" s="151"/>
      <c r="Y1794" s="151"/>
      <c r="Z1794" s="151"/>
      <c r="AA1794" s="151"/>
      <c r="AB1794" s="151"/>
      <c r="AC1794" s="151"/>
      <c r="AD1794" s="151"/>
      <c r="AE1794" s="151"/>
      <c r="AF1794" s="151"/>
      <c r="AG1794" s="151" t="s">
        <v>305</v>
      </c>
      <c r="AH1794" s="151">
        <v>0</v>
      </c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51"/>
      <c r="BB1794" s="151"/>
      <c r="BC1794" s="151"/>
      <c r="BD1794" s="151"/>
      <c r="BE1794" s="151"/>
      <c r="BF1794" s="151"/>
      <c r="BG1794" s="151"/>
      <c r="BH1794" s="151"/>
    </row>
    <row r="1795" spans="1:60" outlineLevel="1" x14ac:dyDescent="0.2">
      <c r="A1795" s="158"/>
      <c r="B1795" s="159"/>
      <c r="C1795" s="201" t="s">
        <v>1929</v>
      </c>
      <c r="D1795" s="193"/>
      <c r="E1795" s="194">
        <v>-0.8</v>
      </c>
      <c r="F1795" s="160"/>
      <c r="G1795" s="160"/>
      <c r="H1795" s="160"/>
      <c r="I1795" s="160"/>
      <c r="J1795" s="160"/>
      <c r="K1795" s="160"/>
      <c r="L1795" s="160"/>
      <c r="M1795" s="160"/>
      <c r="N1795" s="160"/>
      <c r="O1795" s="160"/>
      <c r="P1795" s="160"/>
      <c r="Q1795" s="160"/>
      <c r="R1795" s="160"/>
      <c r="S1795" s="160"/>
      <c r="T1795" s="160"/>
      <c r="U1795" s="160"/>
      <c r="V1795" s="160"/>
      <c r="W1795" s="160"/>
      <c r="X1795" s="151"/>
      <c r="Y1795" s="151"/>
      <c r="Z1795" s="151"/>
      <c r="AA1795" s="151"/>
      <c r="AB1795" s="151"/>
      <c r="AC1795" s="151"/>
      <c r="AD1795" s="151"/>
      <c r="AE1795" s="151"/>
      <c r="AF1795" s="151"/>
      <c r="AG1795" s="151" t="s">
        <v>305</v>
      </c>
      <c r="AH1795" s="151">
        <v>0</v>
      </c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51"/>
      <c r="BB1795" s="151"/>
      <c r="BC1795" s="151"/>
      <c r="BD1795" s="151"/>
      <c r="BE1795" s="151"/>
      <c r="BF1795" s="151"/>
      <c r="BG1795" s="151"/>
      <c r="BH1795" s="151"/>
    </row>
    <row r="1796" spans="1:60" outlineLevel="1" x14ac:dyDescent="0.2">
      <c r="A1796" s="158"/>
      <c r="B1796" s="159"/>
      <c r="C1796" s="201" t="s">
        <v>1502</v>
      </c>
      <c r="D1796" s="193"/>
      <c r="E1796" s="194">
        <v>10.9</v>
      </c>
      <c r="F1796" s="160"/>
      <c r="G1796" s="160"/>
      <c r="H1796" s="160"/>
      <c r="I1796" s="160"/>
      <c r="J1796" s="160"/>
      <c r="K1796" s="160"/>
      <c r="L1796" s="160"/>
      <c r="M1796" s="160"/>
      <c r="N1796" s="160"/>
      <c r="O1796" s="160"/>
      <c r="P1796" s="160"/>
      <c r="Q1796" s="160"/>
      <c r="R1796" s="160"/>
      <c r="S1796" s="160"/>
      <c r="T1796" s="160"/>
      <c r="U1796" s="160"/>
      <c r="V1796" s="160"/>
      <c r="W1796" s="160"/>
      <c r="X1796" s="151"/>
      <c r="Y1796" s="151"/>
      <c r="Z1796" s="151"/>
      <c r="AA1796" s="151"/>
      <c r="AB1796" s="151"/>
      <c r="AC1796" s="151"/>
      <c r="AD1796" s="151"/>
      <c r="AE1796" s="151"/>
      <c r="AF1796" s="151"/>
      <c r="AG1796" s="151" t="s">
        <v>305</v>
      </c>
      <c r="AH1796" s="151">
        <v>0</v>
      </c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51"/>
      <c r="BB1796" s="151"/>
      <c r="BC1796" s="151"/>
      <c r="BD1796" s="151"/>
      <c r="BE1796" s="151"/>
      <c r="BF1796" s="151"/>
      <c r="BG1796" s="151"/>
      <c r="BH1796" s="151"/>
    </row>
    <row r="1797" spans="1:60" outlineLevel="1" x14ac:dyDescent="0.2">
      <c r="A1797" s="158"/>
      <c r="B1797" s="159"/>
      <c r="C1797" s="201" t="s">
        <v>1929</v>
      </c>
      <c r="D1797" s="193"/>
      <c r="E1797" s="194">
        <v>-0.8</v>
      </c>
      <c r="F1797" s="160"/>
      <c r="G1797" s="160"/>
      <c r="H1797" s="160"/>
      <c r="I1797" s="160"/>
      <c r="J1797" s="160"/>
      <c r="K1797" s="160"/>
      <c r="L1797" s="160"/>
      <c r="M1797" s="160"/>
      <c r="N1797" s="160"/>
      <c r="O1797" s="160"/>
      <c r="P1797" s="160"/>
      <c r="Q1797" s="160"/>
      <c r="R1797" s="160"/>
      <c r="S1797" s="160"/>
      <c r="T1797" s="160"/>
      <c r="U1797" s="160"/>
      <c r="V1797" s="160"/>
      <c r="W1797" s="160"/>
      <c r="X1797" s="151"/>
      <c r="Y1797" s="151"/>
      <c r="Z1797" s="151"/>
      <c r="AA1797" s="151"/>
      <c r="AB1797" s="151"/>
      <c r="AC1797" s="151"/>
      <c r="AD1797" s="151"/>
      <c r="AE1797" s="151"/>
      <c r="AF1797" s="151"/>
      <c r="AG1797" s="151" t="s">
        <v>305</v>
      </c>
      <c r="AH1797" s="151">
        <v>0</v>
      </c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1" x14ac:dyDescent="0.2">
      <c r="A1798" s="158"/>
      <c r="B1798" s="159"/>
      <c r="C1798" s="201" t="s">
        <v>1503</v>
      </c>
      <c r="D1798" s="193"/>
      <c r="E1798" s="194">
        <v>6.8</v>
      </c>
      <c r="F1798" s="160"/>
      <c r="G1798" s="160"/>
      <c r="H1798" s="160"/>
      <c r="I1798" s="160"/>
      <c r="J1798" s="160"/>
      <c r="K1798" s="160"/>
      <c r="L1798" s="160"/>
      <c r="M1798" s="160"/>
      <c r="N1798" s="160"/>
      <c r="O1798" s="160"/>
      <c r="P1798" s="160"/>
      <c r="Q1798" s="160"/>
      <c r="R1798" s="160"/>
      <c r="S1798" s="160"/>
      <c r="T1798" s="160"/>
      <c r="U1798" s="160"/>
      <c r="V1798" s="160"/>
      <c r="W1798" s="160"/>
      <c r="X1798" s="151"/>
      <c r="Y1798" s="151"/>
      <c r="Z1798" s="151"/>
      <c r="AA1798" s="151"/>
      <c r="AB1798" s="151"/>
      <c r="AC1798" s="151"/>
      <c r="AD1798" s="151"/>
      <c r="AE1798" s="151"/>
      <c r="AF1798" s="151"/>
      <c r="AG1798" s="151" t="s">
        <v>305</v>
      </c>
      <c r="AH1798" s="151">
        <v>0</v>
      </c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outlineLevel="1" x14ac:dyDescent="0.2">
      <c r="A1799" s="158"/>
      <c r="B1799" s="159"/>
      <c r="C1799" s="201" t="s">
        <v>1929</v>
      </c>
      <c r="D1799" s="193"/>
      <c r="E1799" s="194">
        <v>-0.8</v>
      </c>
      <c r="F1799" s="160"/>
      <c r="G1799" s="160"/>
      <c r="H1799" s="160"/>
      <c r="I1799" s="160"/>
      <c r="J1799" s="160"/>
      <c r="K1799" s="160"/>
      <c r="L1799" s="160"/>
      <c r="M1799" s="160"/>
      <c r="N1799" s="160"/>
      <c r="O1799" s="160"/>
      <c r="P1799" s="160"/>
      <c r="Q1799" s="160"/>
      <c r="R1799" s="160"/>
      <c r="S1799" s="160"/>
      <c r="T1799" s="160"/>
      <c r="U1799" s="160"/>
      <c r="V1799" s="160"/>
      <c r="W1799" s="160"/>
      <c r="X1799" s="151"/>
      <c r="Y1799" s="151"/>
      <c r="Z1799" s="151"/>
      <c r="AA1799" s="151"/>
      <c r="AB1799" s="151"/>
      <c r="AC1799" s="151"/>
      <c r="AD1799" s="151"/>
      <c r="AE1799" s="151"/>
      <c r="AF1799" s="151"/>
      <c r="AG1799" s="151" t="s">
        <v>305</v>
      </c>
      <c r="AH1799" s="151">
        <v>0</v>
      </c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outlineLevel="1" x14ac:dyDescent="0.2">
      <c r="A1800" s="158"/>
      <c r="B1800" s="159"/>
      <c r="C1800" s="201" t="s">
        <v>1552</v>
      </c>
      <c r="D1800" s="193"/>
      <c r="E1800" s="194">
        <v>-1.2</v>
      </c>
      <c r="F1800" s="160"/>
      <c r="G1800" s="160"/>
      <c r="H1800" s="160"/>
      <c r="I1800" s="160"/>
      <c r="J1800" s="160"/>
      <c r="K1800" s="160"/>
      <c r="L1800" s="160"/>
      <c r="M1800" s="160"/>
      <c r="N1800" s="160"/>
      <c r="O1800" s="160"/>
      <c r="P1800" s="160"/>
      <c r="Q1800" s="160"/>
      <c r="R1800" s="160"/>
      <c r="S1800" s="160"/>
      <c r="T1800" s="160"/>
      <c r="U1800" s="160"/>
      <c r="V1800" s="160"/>
      <c r="W1800" s="160"/>
      <c r="X1800" s="151"/>
      <c r="Y1800" s="151"/>
      <c r="Z1800" s="151"/>
      <c r="AA1800" s="151"/>
      <c r="AB1800" s="151"/>
      <c r="AC1800" s="151"/>
      <c r="AD1800" s="151"/>
      <c r="AE1800" s="151"/>
      <c r="AF1800" s="151"/>
      <c r="AG1800" s="151" t="s">
        <v>305</v>
      </c>
      <c r="AH1800" s="151">
        <v>0</v>
      </c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outlineLevel="1" x14ac:dyDescent="0.2">
      <c r="A1801" s="158"/>
      <c r="B1801" s="159"/>
      <c r="C1801" s="201" t="s">
        <v>1504</v>
      </c>
      <c r="D1801" s="193"/>
      <c r="E1801" s="194">
        <v>8.6</v>
      </c>
      <c r="F1801" s="160"/>
      <c r="G1801" s="160"/>
      <c r="H1801" s="160"/>
      <c r="I1801" s="160"/>
      <c r="J1801" s="160"/>
      <c r="K1801" s="160"/>
      <c r="L1801" s="160"/>
      <c r="M1801" s="160"/>
      <c r="N1801" s="160"/>
      <c r="O1801" s="160"/>
      <c r="P1801" s="160"/>
      <c r="Q1801" s="160"/>
      <c r="R1801" s="160"/>
      <c r="S1801" s="160"/>
      <c r="T1801" s="160"/>
      <c r="U1801" s="160"/>
      <c r="V1801" s="160"/>
      <c r="W1801" s="160"/>
      <c r="X1801" s="151"/>
      <c r="Y1801" s="151"/>
      <c r="Z1801" s="151"/>
      <c r="AA1801" s="151"/>
      <c r="AB1801" s="151"/>
      <c r="AC1801" s="151"/>
      <c r="AD1801" s="151"/>
      <c r="AE1801" s="151"/>
      <c r="AF1801" s="151"/>
      <c r="AG1801" s="151" t="s">
        <v>305</v>
      </c>
      <c r="AH1801" s="151">
        <v>0</v>
      </c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outlineLevel="1" x14ac:dyDescent="0.2">
      <c r="A1802" s="158"/>
      <c r="B1802" s="159"/>
      <c r="C1802" s="201" t="s">
        <v>1552</v>
      </c>
      <c r="D1802" s="193"/>
      <c r="E1802" s="194">
        <v>-1.2</v>
      </c>
      <c r="F1802" s="160"/>
      <c r="G1802" s="160"/>
      <c r="H1802" s="160"/>
      <c r="I1802" s="160"/>
      <c r="J1802" s="160"/>
      <c r="K1802" s="160"/>
      <c r="L1802" s="160"/>
      <c r="M1802" s="160"/>
      <c r="N1802" s="160"/>
      <c r="O1802" s="160"/>
      <c r="P1802" s="160"/>
      <c r="Q1802" s="160"/>
      <c r="R1802" s="160"/>
      <c r="S1802" s="160"/>
      <c r="T1802" s="160"/>
      <c r="U1802" s="160"/>
      <c r="V1802" s="160"/>
      <c r="W1802" s="160"/>
      <c r="X1802" s="151"/>
      <c r="Y1802" s="151"/>
      <c r="Z1802" s="151"/>
      <c r="AA1802" s="151"/>
      <c r="AB1802" s="151"/>
      <c r="AC1802" s="151"/>
      <c r="AD1802" s="151"/>
      <c r="AE1802" s="151"/>
      <c r="AF1802" s="151"/>
      <c r="AG1802" s="151" t="s">
        <v>305</v>
      </c>
      <c r="AH1802" s="151">
        <v>0</v>
      </c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51"/>
      <c r="BB1802" s="151"/>
      <c r="BC1802" s="151"/>
      <c r="BD1802" s="151"/>
      <c r="BE1802" s="151"/>
      <c r="BF1802" s="151"/>
      <c r="BG1802" s="151"/>
      <c r="BH1802" s="151"/>
    </row>
    <row r="1803" spans="1:60" ht="22.5" outlineLevel="1" x14ac:dyDescent="0.2">
      <c r="A1803" s="171">
        <v>272</v>
      </c>
      <c r="B1803" s="172" t="s">
        <v>1942</v>
      </c>
      <c r="C1803" s="188" t="s">
        <v>1943</v>
      </c>
      <c r="D1803" s="173" t="s">
        <v>327</v>
      </c>
      <c r="E1803" s="174">
        <v>12.5</v>
      </c>
      <c r="F1803" s="175"/>
      <c r="G1803" s="176">
        <f>ROUND(E1803*F1803,2)</f>
        <v>0</v>
      </c>
      <c r="H1803" s="175"/>
      <c r="I1803" s="176">
        <f>ROUND(E1803*H1803,2)</f>
        <v>0</v>
      </c>
      <c r="J1803" s="175"/>
      <c r="K1803" s="176">
        <f>ROUND(E1803*J1803,2)</f>
        <v>0</v>
      </c>
      <c r="L1803" s="176">
        <v>21</v>
      </c>
      <c r="M1803" s="176">
        <f>G1803*(1+L1803/100)</f>
        <v>0</v>
      </c>
      <c r="N1803" s="176">
        <v>0</v>
      </c>
      <c r="O1803" s="176">
        <f>ROUND(E1803*N1803,2)</f>
        <v>0</v>
      </c>
      <c r="P1803" s="176">
        <v>0</v>
      </c>
      <c r="Q1803" s="176">
        <f>ROUND(E1803*P1803,2)</f>
        <v>0</v>
      </c>
      <c r="R1803" s="176" t="s">
        <v>1924</v>
      </c>
      <c r="S1803" s="176" t="s">
        <v>239</v>
      </c>
      <c r="T1803" s="177" t="s">
        <v>300</v>
      </c>
      <c r="U1803" s="160">
        <v>0.03</v>
      </c>
      <c r="V1803" s="160">
        <f>ROUND(E1803*U1803,2)</f>
        <v>0.38</v>
      </c>
      <c r="W1803" s="160"/>
      <c r="X1803" s="151"/>
      <c r="Y1803" s="151"/>
      <c r="Z1803" s="151"/>
      <c r="AA1803" s="151"/>
      <c r="AB1803" s="151"/>
      <c r="AC1803" s="151"/>
      <c r="AD1803" s="151"/>
      <c r="AE1803" s="151"/>
      <c r="AF1803" s="151"/>
      <c r="AG1803" s="151" t="s">
        <v>636</v>
      </c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51"/>
      <c r="BB1803" s="151"/>
      <c r="BC1803" s="151"/>
      <c r="BD1803" s="151"/>
      <c r="BE1803" s="151"/>
      <c r="BF1803" s="151"/>
      <c r="BG1803" s="151"/>
      <c r="BH1803" s="151"/>
    </row>
    <row r="1804" spans="1:60" outlineLevel="1" x14ac:dyDescent="0.2">
      <c r="A1804" s="158"/>
      <c r="B1804" s="159"/>
      <c r="C1804" s="201" t="s">
        <v>1069</v>
      </c>
      <c r="D1804" s="193"/>
      <c r="E1804" s="194">
        <v>4.9000000000000004</v>
      </c>
      <c r="F1804" s="160"/>
      <c r="G1804" s="160"/>
      <c r="H1804" s="160"/>
      <c r="I1804" s="160"/>
      <c r="J1804" s="160"/>
      <c r="K1804" s="160"/>
      <c r="L1804" s="160"/>
      <c r="M1804" s="160"/>
      <c r="N1804" s="160"/>
      <c r="O1804" s="160"/>
      <c r="P1804" s="160"/>
      <c r="Q1804" s="160"/>
      <c r="R1804" s="160"/>
      <c r="S1804" s="160"/>
      <c r="T1804" s="160"/>
      <c r="U1804" s="160"/>
      <c r="V1804" s="160"/>
      <c r="W1804" s="160"/>
      <c r="X1804" s="151"/>
      <c r="Y1804" s="151"/>
      <c r="Z1804" s="151"/>
      <c r="AA1804" s="151"/>
      <c r="AB1804" s="151"/>
      <c r="AC1804" s="151"/>
      <c r="AD1804" s="151"/>
      <c r="AE1804" s="151"/>
      <c r="AF1804" s="151"/>
      <c r="AG1804" s="151" t="s">
        <v>305</v>
      </c>
      <c r="AH1804" s="151">
        <v>0</v>
      </c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outlineLevel="1" x14ac:dyDescent="0.2">
      <c r="A1805" s="158"/>
      <c r="B1805" s="159"/>
      <c r="C1805" s="201" t="s">
        <v>1070</v>
      </c>
      <c r="D1805" s="193"/>
      <c r="E1805" s="194">
        <v>3.8</v>
      </c>
      <c r="F1805" s="160"/>
      <c r="G1805" s="160"/>
      <c r="H1805" s="160"/>
      <c r="I1805" s="160"/>
      <c r="J1805" s="160"/>
      <c r="K1805" s="160"/>
      <c r="L1805" s="160"/>
      <c r="M1805" s="160"/>
      <c r="N1805" s="160"/>
      <c r="O1805" s="160"/>
      <c r="P1805" s="160"/>
      <c r="Q1805" s="160"/>
      <c r="R1805" s="160"/>
      <c r="S1805" s="160"/>
      <c r="T1805" s="160"/>
      <c r="U1805" s="160"/>
      <c r="V1805" s="160"/>
      <c r="W1805" s="160"/>
      <c r="X1805" s="151"/>
      <c r="Y1805" s="151"/>
      <c r="Z1805" s="151"/>
      <c r="AA1805" s="151"/>
      <c r="AB1805" s="151"/>
      <c r="AC1805" s="151"/>
      <c r="AD1805" s="151"/>
      <c r="AE1805" s="151"/>
      <c r="AF1805" s="151"/>
      <c r="AG1805" s="151" t="s">
        <v>305</v>
      </c>
      <c r="AH1805" s="151">
        <v>0</v>
      </c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outlineLevel="1" x14ac:dyDescent="0.2">
      <c r="A1806" s="158"/>
      <c r="B1806" s="159"/>
      <c r="C1806" s="201" t="s">
        <v>1071</v>
      </c>
      <c r="D1806" s="193"/>
      <c r="E1806" s="194">
        <v>1.1000000000000001</v>
      </c>
      <c r="F1806" s="160"/>
      <c r="G1806" s="160"/>
      <c r="H1806" s="160"/>
      <c r="I1806" s="160"/>
      <c r="J1806" s="160"/>
      <c r="K1806" s="160"/>
      <c r="L1806" s="160"/>
      <c r="M1806" s="160"/>
      <c r="N1806" s="160"/>
      <c r="O1806" s="160"/>
      <c r="P1806" s="160"/>
      <c r="Q1806" s="160"/>
      <c r="R1806" s="160"/>
      <c r="S1806" s="160"/>
      <c r="T1806" s="160"/>
      <c r="U1806" s="160"/>
      <c r="V1806" s="160"/>
      <c r="W1806" s="160"/>
      <c r="X1806" s="151"/>
      <c r="Y1806" s="151"/>
      <c r="Z1806" s="151"/>
      <c r="AA1806" s="151"/>
      <c r="AB1806" s="151"/>
      <c r="AC1806" s="151"/>
      <c r="AD1806" s="151"/>
      <c r="AE1806" s="151"/>
      <c r="AF1806" s="151"/>
      <c r="AG1806" s="151" t="s">
        <v>305</v>
      </c>
      <c r="AH1806" s="151">
        <v>0</v>
      </c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outlineLevel="1" x14ac:dyDescent="0.2">
      <c r="A1807" s="158"/>
      <c r="B1807" s="159"/>
      <c r="C1807" s="201" t="s">
        <v>1074</v>
      </c>
      <c r="D1807" s="193"/>
      <c r="E1807" s="194">
        <v>2.7</v>
      </c>
      <c r="F1807" s="160"/>
      <c r="G1807" s="160"/>
      <c r="H1807" s="160"/>
      <c r="I1807" s="160"/>
      <c r="J1807" s="160"/>
      <c r="K1807" s="160"/>
      <c r="L1807" s="160"/>
      <c r="M1807" s="160"/>
      <c r="N1807" s="160"/>
      <c r="O1807" s="160"/>
      <c r="P1807" s="160"/>
      <c r="Q1807" s="160"/>
      <c r="R1807" s="160"/>
      <c r="S1807" s="160"/>
      <c r="T1807" s="160"/>
      <c r="U1807" s="160"/>
      <c r="V1807" s="160"/>
      <c r="W1807" s="160"/>
      <c r="X1807" s="151"/>
      <c r="Y1807" s="151"/>
      <c r="Z1807" s="151"/>
      <c r="AA1807" s="151"/>
      <c r="AB1807" s="151"/>
      <c r="AC1807" s="151"/>
      <c r="AD1807" s="151"/>
      <c r="AE1807" s="151"/>
      <c r="AF1807" s="151"/>
      <c r="AG1807" s="151" t="s">
        <v>305</v>
      </c>
      <c r="AH1807" s="151">
        <v>0</v>
      </c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ht="22.5" outlineLevel="1" x14ac:dyDescent="0.2">
      <c r="A1808" s="179">
        <v>273</v>
      </c>
      <c r="B1808" s="180" t="s">
        <v>1944</v>
      </c>
      <c r="C1808" s="189" t="s">
        <v>1945</v>
      </c>
      <c r="D1808" s="181" t="s">
        <v>327</v>
      </c>
      <c r="E1808" s="182">
        <v>71.400000000000006</v>
      </c>
      <c r="F1808" s="183"/>
      <c r="G1808" s="184">
        <f>ROUND(E1808*F1808,2)</f>
        <v>0</v>
      </c>
      <c r="H1808" s="183"/>
      <c r="I1808" s="184">
        <f>ROUND(E1808*H1808,2)</f>
        <v>0</v>
      </c>
      <c r="J1808" s="183"/>
      <c r="K1808" s="184">
        <f>ROUND(E1808*J1808,2)</f>
        <v>0</v>
      </c>
      <c r="L1808" s="184">
        <v>21</v>
      </c>
      <c r="M1808" s="184">
        <f>G1808*(1+L1808/100)</f>
        <v>0</v>
      </c>
      <c r="N1808" s="184">
        <v>8.0000000000000004E-4</v>
      </c>
      <c r="O1808" s="184">
        <f>ROUND(E1808*N1808,2)</f>
        <v>0.06</v>
      </c>
      <c r="P1808" s="184">
        <v>0</v>
      </c>
      <c r="Q1808" s="184">
        <f>ROUND(E1808*P1808,2)</f>
        <v>0</v>
      </c>
      <c r="R1808" s="184" t="s">
        <v>1924</v>
      </c>
      <c r="S1808" s="184" t="s">
        <v>239</v>
      </c>
      <c r="T1808" s="185" t="s">
        <v>300</v>
      </c>
      <c r="U1808" s="160">
        <v>0</v>
      </c>
      <c r="V1808" s="160">
        <f>ROUND(E1808*U1808,2)</f>
        <v>0</v>
      </c>
      <c r="W1808" s="160"/>
      <c r="X1808" s="151"/>
      <c r="Y1808" s="151"/>
      <c r="Z1808" s="151"/>
      <c r="AA1808" s="151"/>
      <c r="AB1808" s="151"/>
      <c r="AC1808" s="151"/>
      <c r="AD1808" s="151"/>
      <c r="AE1808" s="151"/>
      <c r="AF1808" s="151"/>
      <c r="AG1808" s="151" t="s">
        <v>636</v>
      </c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ht="33.75" outlineLevel="1" x14ac:dyDescent="0.2">
      <c r="A1809" s="171">
        <v>274</v>
      </c>
      <c r="B1809" s="172" t="s">
        <v>1946</v>
      </c>
      <c r="C1809" s="188" t="s">
        <v>1947</v>
      </c>
      <c r="D1809" s="173" t="s">
        <v>860</v>
      </c>
      <c r="E1809" s="174">
        <v>11.412599999999999</v>
      </c>
      <c r="F1809" s="175"/>
      <c r="G1809" s="176">
        <f>ROUND(E1809*F1809,2)</f>
        <v>0</v>
      </c>
      <c r="H1809" s="175"/>
      <c r="I1809" s="176">
        <f>ROUND(E1809*H1809,2)</f>
        <v>0</v>
      </c>
      <c r="J1809" s="175"/>
      <c r="K1809" s="176">
        <f>ROUND(E1809*J1809,2)</f>
        <v>0</v>
      </c>
      <c r="L1809" s="176">
        <v>21</v>
      </c>
      <c r="M1809" s="176">
        <f>G1809*(1+L1809/100)</f>
        <v>0</v>
      </c>
      <c r="N1809" s="176">
        <v>1E-3</v>
      </c>
      <c r="O1809" s="176">
        <f>ROUND(E1809*N1809,2)</f>
        <v>0.01</v>
      </c>
      <c r="P1809" s="176">
        <v>0</v>
      </c>
      <c r="Q1809" s="176">
        <f>ROUND(E1809*P1809,2)</f>
        <v>0</v>
      </c>
      <c r="R1809" s="176" t="s">
        <v>459</v>
      </c>
      <c r="S1809" s="176" t="s">
        <v>239</v>
      </c>
      <c r="T1809" s="177" t="s">
        <v>300</v>
      </c>
      <c r="U1809" s="160">
        <v>0</v>
      </c>
      <c r="V1809" s="160">
        <f>ROUND(E1809*U1809,2)</f>
        <v>0</v>
      </c>
      <c r="W1809" s="160"/>
      <c r="X1809" s="151"/>
      <c r="Y1809" s="151"/>
      <c r="Z1809" s="151"/>
      <c r="AA1809" s="151"/>
      <c r="AB1809" s="151"/>
      <c r="AC1809" s="151"/>
      <c r="AD1809" s="151"/>
      <c r="AE1809" s="151"/>
      <c r="AF1809" s="151"/>
      <c r="AG1809" s="151" t="s">
        <v>654</v>
      </c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outlineLevel="1" x14ac:dyDescent="0.2">
      <c r="A1810" s="158"/>
      <c r="B1810" s="159"/>
      <c r="C1810" s="201" t="s">
        <v>1948</v>
      </c>
      <c r="D1810" s="193"/>
      <c r="E1810" s="194">
        <v>10.71</v>
      </c>
      <c r="F1810" s="160"/>
      <c r="G1810" s="160"/>
      <c r="H1810" s="160"/>
      <c r="I1810" s="160"/>
      <c r="J1810" s="160"/>
      <c r="K1810" s="160"/>
      <c r="L1810" s="160"/>
      <c r="M1810" s="160"/>
      <c r="N1810" s="160"/>
      <c r="O1810" s="160"/>
      <c r="P1810" s="160"/>
      <c r="Q1810" s="160"/>
      <c r="R1810" s="160"/>
      <c r="S1810" s="160"/>
      <c r="T1810" s="160"/>
      <c r="U1810" s="160"/>
      <c r="V1810" s="160"/>
      <c r="W1810" s="160"/>
      <c r="X1810" s="151"/>
      <c r="Y1810" s="151"/>
      <c r="Z1810" s="151"/>
      <c r="AA1810" s="151"/>
      <c r="AB1810" s="151"/>
      <c r="AC1810" s="151"/>
      <c r="AD1810" s="151"/>
      <c r="AE1810" s="151"/>
      <c r="AF1810" s="151"/>
      <c r="AG1810" s="151" t="s">
        <v>305</v>
      </c>
      <c r="AH1810" s="151">
        <v>0</v>
      </c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51"/>
      <c r="BB1810" s="151"/>
      <c r="BC1810" s="151"/>
      <c r="BD1810" s="151"/>
      <c r="BE1810" s="151"/>
      <c r="BF1810" s="151"/>
      <c r="BG1810" s="151"/>
      <c r="BH1810" s="151"/>
    </row>
    <row r="1811" spans="1:60" outlineLevel="1" x14ac:dyDescent="0.2">
      <c r="A1811" s="158"/>
      <c r="B1811" s="159"/>
      <c r="C1811" s="201" t="s">
        <v>1949</v>
      </c>
      <c r="D1811" s="193"/>
      <c r="E1811" s="194">
        <v>0.7026</v>
      </c>
      <c r="F1811" s="160"/>
      <c r="G1811" s="160"/>
      <c r="H1811" s="160"/>
      <c r="I1811" s="160"/>
      <c r="J1811" s="160"/>
      <c r="K1811" s="160"/>
      <c r="L1811" s="160"/>
      <c r="M1811" s="160"/>
      <c r="N1811" s="160"/>
      <c r="O1811" s="160"/>
      <c r="P1811" s="160"/>
      <c r="Q1811" s="160"/>
      <c r="R1811" s="160"/>
      <c r="S1811" s="160"/>
      <c r="T1811" s="160"/>
      <c r="U1811" s="160"/>
      <c r="V1811" s="160"/>
      <c r="W1811" s="160"/>
      <c r="X1811" s="151"/>
      <c r="Y1811" s="151"/>
      <c r="Z1811" s="151"/>
      <c r="AA1811" s="151"/>
      <c r="AB1811" s="151"/>
      <c r="AC1811" s="151"/>
      <c r="AD1811" s="151"/>
      <c r="AE1811" s="151"/>
      <c r="AF1811" s="151"/>
      <c r="AG1811" s="151" t="s">
        <v>305</v>
      </c>
      <c r="AH1811" s="151">
        <v>0</v>
      </c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51"/>
      <c r="BB1811" s="151"/>
      <c r="BC1811" s="151"/>
      <c r="BD1811" s="151"/>
      <c r="BE1811" s="151"/>
      <c r="BF1811" s="151"/>
      <c r="BG1811" s="151"/>
      <c r="BH1811" s="151"/>
    </row>
    <row r="1812" spans="1:60" ht="22.5" outlineLevel="1" x14ac:dyDescent="0.2">
      <c r="A1812" s="171">
        <v>275</v>
      </c>
      <c r="B1812" s="172" t="s">
        <v>1950</v>
      </c>
      <c r="C1812" s="188" t="s">
        <v>1951</v>
      </c>
      <c r="D1812" s="173" t="s">
        <v>860</v>
      </c>
      <c r="E1812" s="174">
        <v>335.35199999999998</v>
      </c>
      <c r="F1812" s="175"/>
      <c r="G1812" s="176">
        <f>ROUND(E1812*F1812,2)</f>
        <v>0</v>
      </c>
      <c r="H1812" s="175"/>
      <c r="I1812" s="176">
        <f>ROUND(E1812*H1812,2)</f>
        <v>0</v>
      </c>
      <c r="J1812" s="175"/>
      <c r="K1812" s="176">
        <f>ROUND(E1812*J1812,2)</f>
        <v>0</v>
      </c>
      <c r="L1812" s="176">
        <v>21</v>
      </c>
      <c r="M1812" s="176">
        <f>G1812*(1+L1812/100)</f>
        <v>0</v>
      </c>
      <c r="N1812" s="176">
        <v>1E-3</v>
      </c>
      <c r="O1812" s="176">
        <f>ROUND(E1812*N1812,2)</f>
        <v>0.34</v>
      </c>
      <c r="P1812" s="176">
        <v>0</v>
      </c>
      <c r="Q1812" s="176">
        <f>ROUND(E1812*P1812,2)</f>
        <v>0</v>
      </c>
      <c r="R1812" s="176" t="s">
        <v>459</v>
      </c>
      <c r="S1812" s="176" t="s">
        <v>239</v>
      </c>
      <c r="T1812" s="177" t="s">
        <v>300</v>
      </c>
      <c r="U1812" s="160">
        <v>0</v>
      </c>
      <c r="V1812" s="160">
        <f>ROUND(E1812*U1812,2)</f>
        <v>0</v>
      </c>
      <c r="W1812" s="160"/>
      <c r="X1812" s="151"/>
      <c r="Y1812" s="151"/>
      <c r="Z1812" s="151"/>
      <c r="AA1812" s="151"/>
      <c r="AB1812" s="151"/>
      <c r="AC1812" s="151"/>
      <c r="AD1812" s="151"/>
      <c r="AE1812" s="151"/>
      <c r="AF1812" s="151"/>
      <c r="AG1812" s="151" t="s">
        <v>654</v>
      </c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outlineLevel="1" x14ac:dyDescent="0.2">
      <c r="A1813" s="158"/>
      <c r="B1813" s="159"/>
      <c r="C1813" s="201" t="s">
        <v>1952</v>
      </c>
      <c r="D1813" s="193"/>
      <c r="E1813" s="194">
        <v>321.3</v>
      </c>
      <c r="F1813" s="160"/>
      <c r="G1813" s="160"/>
      <c r="H1813" s="160"/>
      <c r="I1813" s="160"/>
      <c r="J1813" s="160"/>
      <c r="K1813" s="160"/>
      <c r="L1813" s="160"/>
      <c r="M1813" s="160"/>
      <c r="N1813" s="160"/>
      <c r="O1813" s="160"/>
      <c r="P1813" s="160"/>
      <c r="Q1813" s="160"/>
      <c r="R1813" s="160"/>
      <c r="S1813" s="160"/>
      <c r="T1813" s="160"/>
      <c r="U1813" s="160"/>
      <c r="V1813" s="160"/>
      <c r="W1813" s="160"/>
      <c r="X1813" s="151"/>
      <c r="Y1813" s="151"/>
      <c r="Z1813" s="151"/>
      <c r="AA1813" s="151"/>
      <c r="AB1813" s="151"/>
      <c r="AC1813" s="151"/>
      <c r="AD1813" s="151"/>
      <c r="AE1813" s="151"/>
      <c r="AF1813" s="151"/>
      <c r="AG1813" s="151" t="s">
        <v>305</v>
      </c>
      <c r="AH1813" s="151">
        <v>0</v>
      </c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1" x14ac:dyDescent="0.2">
      <c r="A1814" s="158"/>
      <c r="B1814" s="159"/>
      <c r="C1814" s="201" t="s">
        <v>1953</v>
      </c>
      <c r="D1814" s="193"/>
      <c r="E1814" s="194">
        <v>14.052</v>
      </c>
      <c r="F1814" s="160"/>
      <c r="G1814" s="160"/>
      <c r="H1814" s="160"/>
      <c r="I1814" s="160"/>
      <c r="J1814" s="160"/>
      <c r="K1814" s="160"/>
      <c r="L1814" s="160"/>
      <c r="M1814" s="160"/>
      <c r="N1814" s="160"/>
      <c r="O1814" s="160"/>
      <c r="P1814" s="160"/>
      <c r="Q1814" s="160"/>
      <c r="R1814" s="160"/>
      <c r="S1814" s="160"/>
      <c r="T1814" s="160"/>
      <c r="U1814" s="160"/>
      <c r="V1814" s="160"/>
      <c r="W1814" s="160"/>
      <c r="X1814" s="151"/>
      <c r="Y1814" s="151"/>
      <c r="Z1814" s="151"/>
      <c r="AA1814" s="151"/>
      <c r="AB1814" s="151"/>
      <c r="AC1814" s="151"/>
      <c r="AD1814" s="151"/>
      <c r="AE1814" s="151"/>
      <c r="AF1814" s="151"/>
      <c r="AG1814" s="151" t="s">
        <v>305</v>
      </c>
      <c r="AH1814" s="151">
        <v>0</v>
      </c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outlineLevel="1" x14ac:dyDescent="0.2">
      <c r="A1815" s="171">
        <v>276</v>
      </c>
      <c r="B1815" s="172" t="s">
        <v>1954</v>
      </c>
      <c r="C1815" s="188" t="s">
        <v>1955</v>
      </c>
      <c r="D1815" s="173" t="s">
        <v>327</v>
      </c>
      <c r="E1815" s="174">
        <v>80.122399999999999</v>
      </c>
      <c r="F1815" s="175"/>
      <c r="G1815" s="176">
        <f>ROUND(E1815*F1815,2)</f>
        <v>0</v>
      </c>
      <c r="H1815" s="175"/>
      <c r="I1815" s="176">
        <f>ROUND(E1815*H1815,2)</f>
        <v>0</v>
      </c>
      <c r="J1815" s="175"/>
      <c r="K1815" s="176">
        <f>ROUND(E1815*J1815,2)</f>
        <v>0</v>
      </c>
      <c r="L1815" s="176">
        <v>21</v>
      </c>
      <c r="M1815" s="176">
        <f>G1815*(1+L1815/100)</f>
        <v>0</v>
      </c>
      <c r="N1815" s="176">
        <v>1.7500000000000002E-2</v>
      </c>
      <c r="O1815" s="176">
        <f>ROUND(E1815*N1815,2)</f>
        <v>1.4</v>
      </c>
      <c r="P1815" s="176">
        <v>0</v>
      </c>
      <c r="Q1815" s="176">
        <f>ROUND(E1815*P1815,2)</f>
        <v>0</v>
      </c>
      <c r="R1815" s="176"/>
      <c r="S1815" s="176" t="s">
        <v>253</v>
      </c>
      <c r="T1815" s="177" t="s">
        <v>240</v>
      </c>
      <c r="U1815" s="160">
        <v>0</v>
      </c>
      <c r="V1815" s="160">
        <f>ROUND(E1815*U1815,2)</f>
        <v>0</v>
      </c>
      <c r="W1815" s="160"/>
      <c r="X1815" s="151"/>
      <c r="Y1815" s="151"/>
      <c r="Z1815" s="151"/>
      <c r="AA1815" s="151"/>
      <c r="AB1815" s="151"/>
      <c r="AC1815" s="151"/>
      <c r="AD1815" s="151"/>
      <c r="AE1815" s="151"/>
      <c r="AF1815" s="151"/>
      <c r="AG1815" s="151" t="s">
        <v>654</v>
      </c>
      <c r="AH1815" s="151"/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outlineLevel="1" x14ac:dyDescent="0.2">
      <c r="A1816" s="158"/>
      <c r="B1816" s="159"/>
      <c r="C1816" s="201" t="s">
        <v>1956</v>
      </c>
      <c r="D1816" s="193"/>
      <c r="E1816" s="194">
        <v>74.97</v>
      </c>
      <c r="F1816" s="160"/>
      <c r="G1816" s="160"/>
      <c r="H1816" s="160"/>
      <c r="I1816" s="160"/>
      <c r="J1816" s="160"/>
      <c r="K1816" s="160"/>
      <c r="L1816" s="160"/>
      <c r="M1816" s="160"/>
      <c r="N1816" s="160"/>
      <c r="O1816" s="160"/>
      <c r="P1816" s="160"/>
      <c r="Q1816" s="160"/>
      <c r="R1816" s="160"/>
      <c r="S1816" s="160"/>
      <c r="T1816" s="160"/>
      <c r="U1816" s="160"/>
      <c r="V1816" s="160"/>
      <c r="W1816" s="160"/>
      <c r="X1816" s="151"/>
      <c r="Y1816" s="151"/>
      <c r="Z1816" s="151"/>
      <c r="AA1816" s="151"/>
      <c r="AB1816" s="151"/>
      <c r="AC1816" s="151"/>
      <c r="AD1816" s="151"/>
      <c r="AE1816" s="151"/>
      <c r="AF1816" s="151"/>
      <c r="AG1816" s="151" t="s">
        <v>305</v>
      </c>
      <c r="AH1816" s="151">
        <v>0</v>
      </c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outlineLevel="1" x14ac:dyDescent="0.2">
      <c r="A1817" s="158"/>
      <c r="B1817" s="159"/>
      <c r="C1817" s="201" t="s">
        <v>1957</v>
      </c>
      <c r="D1817" s="193"/>
      <c r="E1817" s="194">
        <v>5.1524000000000001</v>
      </c>
      <c r="F1817" s="160"/>
      <c r="G1817" s="160"/>
      <c r="H1817" s="160"/>
      <c r="I1817" s="160"/>
      <c r="J1817" s="160"/>
      <c r="K1817" s="160"/>
      <c r="L1817" s="160"/>
      <c r="M1817" s="160"/>
      <c r="N1817" s="160"/>
      <c r="O1817" s="160"/>
      <c r="P1817" s="160"/>
      <c r="Q1817" s="160"/>
      <c r="R1817" s="160"/>
      <c r="S1817" s="160"/>
      <c r="T1817" s="160"/>
      <c r="U1817" s="160"/>
      <c r="V1817" s="160"/>
      <c r="W1817" s="160"/>
      <c r="X1817" s="151"/>
      <c r="Y1817" s="151"/>
      <c r="Z1817" s="151"/>
      <c r="AA1817" s="151"/>
      <c r="AB1817" s="151"/>
      <c r="AC1817" s="151"/>
      <c r="AD1817" s="151"/>
      <c r="AE1817" s="151"/>
      <c r="AF1817" s="151"/>
      <c r="AG1817" s="151" t="s">
        <v>305</v>
      </c>
      <c r="AH1817" s="151">
        <v>0</v>
      </c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outlineLevel="1" x14ac:dyDescent="0.2">
      <c r="A1818" s="171">
        <v>277</v>
      </c>
      <c r="B1818" s="172" t="s">
        <v>1958</v>
      </c>
      <c r="C1818" s="188" t="s">
        <v>1959</v>
      </c>
      <c r="D1818" s="173" t="s">
        <v>314</v>
      </c>
      <c r="E1818" s="174">
        <v>1.8143199999999999</v>
      </c>
      <c r="F1818" s="175"/>
      <c r="G1818" s="176">
        <f>ROUND(E1818*F1818,2)</f>
        <v>0</v>
      </c>
      <c r="H1818" s="175"/>
      <c r="I1818" s="176">
        <f>ROUND(E1818*H1818,2)</f>
        <v>0</v>
      </c>
      <c r="J1818" s="175"/>
      <c r="K1818" s="176">
        <f>ROUND(E1818*J1818,2)</f>
        <v>0</v>
      </c>
      <c r="L1818" s="176">
        <v>21</v>
      </c>
      <c r="M1818" s="176">
        <f>G1818*(1+L1818/100)</f>
        <v>0</v>
      </c>
      <c r="N1818" s="176">
        <v>0</v>
      </c>
      <c r="O1818" s="176">
        <f>ROUND(E1818*N1818,2)</f>
        <v>0</v>
      </c>
      <c r="P1818" s="176">
        <v>0</v>
      </c>
      <c r="Q1818" s="176">
        <f>ROUND(E1818*P1818,2)</f>
        <v>0</v>
      </c>
      <c r="R1818" s="176" t="s">
        <v>1924</v>
      </c>
      <c r="S1818" s="176" t="s">
        <v>239</v>
      </c>
      <c r="T1818" s="177" t="s">
        <v>300</v>
      </c>
      <c r="U1818" s="160">
        <v>1.5980000000000001</v>
      </c>
      <c r="V1818" s="160">
        <f>ROUND(E1818*U1818,2)</f>
        <v>2.9</v>
      </c>
      <c r="W1818" s="160"/>
      <c r="X1818" s="151"/>
      <c r="Y1818" s="151"/>
      <c r="Z1818" s="151"/>
      <c r="AA1818" s="151"/>
      <c r="AB1818" s="151"/>
      <c r="AC1818" s="151"/>
      <c r="AD1818" s="151"/>
      <c r="AE1818" s="151"/>
      <c r="AF1818" s="151"/>
      <c r="AG1818" s="151" t="s">
        <v>631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51"/>
      <c r="BB1818" s="151"/>
      <c r="BC1818" s="151"/>
      <c r="BD1818" s="151"/>
      <c r="BE1818" s="151"/>
      <c r="BF1818" s="151"/>
      <c r="BG1818" s="151"/>
      <c r="BH1818" s="151"/>
    </row>
    <row r="1819" spans="1:60" outlineLevel="1" x14ac:dyDescent="0.2">
      <c r="A1819" s="158"/>
      <c r="B1819" s="159"/>
      <c r="C1819" s="265" t="s">
        <v>713</v>
      </c>
      <c r="D1819" s="266"/>
      <c r="E1819" s="266"/>
      <c r="F1819" s="266"/>
      <c r="G1819" s="266"/>
      <c r="H1819" s="160"/>
      <c r="I1819" s="160"/>
      <c r="J1819" s="160"/>
      <c r="K1819" s="160"/>
      <c r="L1819" s="160"/>
      <c r="M1819" s="160"/>
      <c r="N1819" s="160"/>
      <c r="O1819" s="160"/>
      <c r="P1819" s="160"/>
      <c r="Q1819" s="160"/>
      <c r="R1819" s="160"/>
      <c r="S1819" s="160"/>
      <c r="T1819" s="160"/>
      <c r="U1819" s="160"/>
      <c r="V1819" s="160"/>
      <c r="W1819" s="160"/>
      <c r="X1819" s="151"/>
      <c r="Y1819" s="151"/>
      <c r="Z1819" s="151"/>
      <c r="AA1819" s="151"/>
      <c r="AB1819" s="151"/>
      <c r="AC1819" s="151"/>
      <c r="AD1819" s="151"/>
      <c r="AE1819" s="151"/>
      <c r="AF1819" s="151"/>
      <c r="AG1819" s="151" t="s">
        <v>303</v>
      </c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51"/>
      <c r="BB1819" s="151"/>
      <c r="BC1819" s="151"/>
      <c r="BD1819" s="151"/>
      <c r="BE1819" s="151"/>
      <c r="BF1819" s="151"/>
      <c r="BG1819" s="151"/>
      <c r="BH1819" s="151"/>
    </row>
    <row r="1820" spans="1:60" x14ac:dyDescent="0.2">
      <c r="A1820" s="165" t="s">
        <v>234</v>
      </c>
      <c r="B1820" s="166" t="s">
        <v>185</v>
      </c>
      <c r="C1820" s="187" t="s">
        <v>186</v>
      </c>
      <c r="D1820" s="167"/>
      <c r="E1820" s="168"/>
      <c r="F1820" s="169"/>
      <c r="G1820" s="169">
        <f>SUMIF(AG1821:AG1883,"&lt;&gt;NOR",G1821:G1883)</f>
        <v>0</v>
      </c>
      <c r="H1820" s="169"/>
      <c r="I1820" s="169">
        <f>SUM(I1821:I1883)</f>
        <v>0</v>
      </c>
      <c r="J1820" s="169"/>
      <c r="K1820" s="169">
        <f>SUM(K1821:K1883)</f>
        <v>0</v>
      </c>
      <c r="L1820" s="169"/>
      <c r="M1820" s="169">
        <f>SUM(M1821:M1883)</f>
        <v>0</v>
      </c>
      <c r="N1820" s="169"/>
      <c r="O1820" s="169">
        <f>SUM(O1821:O1883)</f>
        <v>1.3900000000000001</v>
      </c>
      <c r="P1820" s="169"/>
      <c r="Q1820" s="169">
        <f>SUM(Q1821:Q1883)</f>
        <v>0</v>
      </c>
      <c r="R1820" s="169"/>
      <c r="S1820" s="169"/>
      <c r="T1820" s="170"/>
      <c r="U1820" s="164"/>
      <c r="V1820" s="164">
        <f>SUM(V1821:V1883)</f>
        <v>119.86</v>
      </c>
      <c r="W1820" s="164"/>
      <c r="AG1820" t="s">
        <v>235</v>
      </c>
    </row>
    <row r="1821" spans="1:60" outlineLevel="1" x14ac:dyDescent="0.2">
      <c r="A1821" s="171">
        <v>278</v>
      </c>
      <c r="B1821" s="172" t="s">
        <v>1960</v>
      </c>
      <c r="C1821" s="188" t="s">
        <v>1961</v>
      </c>
      <c r="D1821" s="173" t="s">
        <v>327</v>
      </c>
      <c r="E1821" s="174">
        <v>292.5</v>
      </c>
      <c r="F1821" s="175"/>
      <c r="G1821" s="176">
        <f>ROUND(E1821*F1821,2)</f>
        <v>0</v>
      </c>
      <c r="H1821" s="175"/>
      <c r="I1821" s="176">
        <f>ROUND(E1821*H1821,2)</f>
        <v>0</v>
      </c>
      <c r="J1821" s="175"/>
      <c r="K1821" s="176">
        <f>ROUND(E1821*J1821,2)</f>
        <v>0</v>
      </c>
      <c r="L1821" s="176">
        <v>21</v>
      </c>
      <c r="M1821" s="176">
        <f>G1821*(1+L1821/100)</f>
        <v>0</v>
      </c>
      <c r="N1821" s="176">
        <v>0</v>
      </c>
      <c r="O1821" s="176">
        <f>ROUND(E1821*N1821,2)</f>
        <v>0</v>
      </c>
      <c r="P1821" s="176">
        <v>0</v>
      </c>
      <c r="Q1821" s="176">
        <f>ROUND(E1821*P1821,2)</f>
        <v>0</v>
      </c>
      <c r="R1821" s="176" t="s">
        <v>1962</v>
      </c>
      <c r="S1821" s="176" t="s">
        <v>239</v>
      </c>
      <c r="T1821" s="177" t="s">
        <v>300</v>
      </c>
      <c r="U1821" s="160">
        <v>4.5999999999999999E-2</v>
      </c>
      <c r="V1821" s="160">
        <f>ROUND(E1821*U1821,2)</f>
        <v>13.46</v>
      </c>
      <c r="W1821" s="160"/>
      <c r="X1821" s="151"/>
      <c r="Y1821" s="151"/>
      <c r="Z1821" s="151"/>
      <c r="AA1821" s="151"/>
      <c r="AB1821" s="151"/>
      <c r="AC1821" s="151"/>
      <c r="AD1821" s="151"/>
      <c r="AE1821" s="151"/>
      <c r="AF1821" s="151"/>
      <c r="AG1821" s="151" t="s">
        <v>636</v>
      </c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1" x14ac:dyDescent="0.2">
      <c r="A1822" s="158"/>
      <c r="B1822" s="159"/>
      <c r="C1822" s="265" t="s">
        <v>1963</v>
      </c>
      <c r="D1822" s="266"/>
      <c r="E1822" s="266"/>
      <c r="F1822" s="266"/>
      <c r="G1822" s="266"/>
      <c r="H1822" s="160"/>
      <c r="I1822" s="160"/>
      <c r="J1822" s="160"/>
      <c r="K1822" s="160"/>
      <c r="L1822" s="160"/>
      <c r="M1822" s="160"/>
      <c r="N1822" s="160"/>
      <c r="O1822" s="160"/>
      <c r="P1822" s="160"/>
      <c r="Q1822" s="160"/>
      <c r="R1822" s="160"/>
      <c r="S1822" s="160"/>
      <c r="T1822" s="160"/>
      <c r="U1822" s="160"/>
      <c r="V1822" s="160"/>
      <c r="W1822" s="160"/>
      <c r="X1822" s="151"/>
      <c r="Y1822" s="151"/>
      <c r="Z1822" s="151"/>
      <c r="AA1822" s="151"/>
      <c r="AB1822" s="151"/>
      <c r="AC1822" s="151"/>
      <c r="AD1822" s="151"/>
      <c r="AE1822" s="151"/>
      <c r="AF1822" s="151"/>
      <c r="AG1822" s="151" t="s">
        <v>303</v>
      </c>
      <c r="AH1822" s="151"/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outlineLevel="1" x14ac:dyDescent="0.2">
      <c r="A1823" s="158"/>
      <c r="B1823" s="159"/>
      <c r="C1823" s="201" t="s">
        <v>1482</v>
      </c>
      <c r="D1823" s="193"/>
      <c r="E1823" s="194">
        <v>75.7</v>
      </c>
      <c r="F1823" s="160"/>
      <c r="G1823" s="160"/>
      <c r="H1823" s="160"/>
      <c r="I1823" s="160"/>
      <c r="J1823" s="160"/>
      <c r="K1823" s="160"/>
      <c r="L1823" s="160"/>
      <c r="M1823" s="160"/>
      <c r="N1823" s="160"/>
      <c r="O1823" s="160"/>
      <c r="P1823" s="160"/>
      <c r="Q1823" s="160"/>
      <c r="R1823" s="160"/>
      <c r="S1823" s="160"/>
      <c r="T1823" s="160"/>
      <c r="U1823" s="160"/>
      <c r="V1823" s="160"/>
      <c r="W1823" s="160"/>
      <c r="X1823" s="151"/>
      <c r="Y1823" s="151"/>
      <c r="Z1823" s="151"/>
      <c r="AA1823" s="151"/>
      <c r="AB1823" s="151"/>
      <c r="AC1823" s="151"/>
      <c r="AD1823" s="151"/>
      <c r="AE1823" s="151"/>
      <c r="AF1823" s="151"/>
      <c r="AG1823" s="151" t="s">
        <v>305</v>
      </c>
      <c r="AH1823" s="151">
        <v>0</v>
      </c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outlineLevel="1" x14ac:dyDescent="0.2">
      <c r="A1824" s="158"/>
      <c r="B1824" s="159"/>
      <c r="C1824" s="201" t="s">
        <v>1060</v>
      </c>
      <c r="D1824" s="193"/>
      <c r="E1824" s="194">
        <v>12.6</v>
      </c>
      <c r="F1824" s="160"/>
      <c r="G1824" s="160"/>
      <c r="H1824" s="160"/>
      <c r="I1824" s="160"/>
      <c r="J1824" s="160"/>
      <c r="K1824" s="160"/>
      <c r="L1824" s="160"/>
      <c r="M1824" s="160"/>
      <c r="N1824" s="160"/>
      <c r="O1824" s="160"/>
      <c r="P1824" s="160"/>
      <c r="Q1824" s="160"/>
      <c r="R1824" s="160"/>
      <c r="S1824" s="160"/>
      <c r="T1824" s="160"/>
      <c r="U1824" s="160"/>
      <c r="V1824" s="160"/>
      <c r="W1824" s="160"/>
      <c r="X1824" s="151"/>
      <c r="Y1824" s="151"/>
      <c r="Z1824" s="151"/>
      <c r="AA1824" s="151"/>
      <c r="AB1824" s="151"/>
      <c r="AC1824" s="151"/>
      <c r="AD1824" s="151"/>
      <c r="AE1824" s="151"/>
      <c r="AF1824" s="151"/>
      <c r="AG1824" s="151" t="s">
        <v>305</v>
      </c>
      <c r="AH1824" s="151">
        <v>0</v>
      </c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outlineLevel="1" x14ac:dyDescent="0.2">
      <c r="A1825" s="158"/>
      <c r="B1825" s="159"/>
      <c r="C1825" s="201" t="s">
        <v>1062</v>
      </c>
      <c r="D1825" s="193"/>
      <c r="E1825" s="194">
        <v>104.8</v>
      </c>
      <c r="F1825" s="160"/>
      <c r="G1825" s="160"/>
      <c r="H1825" s="160"/>
      <c r="I1825" s="160"/>
      <c r="J1825" s="160"/>
      <c r="K1825" s="160"/>
      <c r="L1825" s="160"/>
      <c r="M1825" s="160"/>
      <c r="N1825" s="160"/>
      <c r="O1825" s="160"/>
      <c r="P1825" s="160"/>
      <c r="Q1825" s="160"/>
      <c r="R1825" s="160"/>
      <c r="S1825" s="160"/>
      <c r="T1825" s="160"/>
      <c r="U1825" s="160"/>
      <c r="V1825" s="160"/>
      <c r="W1825" s="160"/>
      <c r="X1825" s="151"/>
      <c r="Y1825" s="151"/>
      <c r="Z1825" s="151"/>
      <c r="AA1825" s="151"/>
      <c r="AB1825" s="151"/>
      <c r="AC1825" s="151"/>
      <c r="AD1825" s="151"/>
      <c r="AE1825" s="151"/>
      <c r="AF1825" s="151"/>
      <c r="AG1825" s="151" t="s">
        <v>305</v>
      </c>
      <c r="AH1825" s="151">
        <v>0</v>
      </c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1" x14ac:dyDescent="0.2">
      <c r="A1826" s="158"/>
      <c r="B1826" s="159"/>
      <c r="C1826" s="201" t="s">
        <v>1063</v>
      </c>
      <c r="D1826" s="193"/>
      <c r="E1826" s="194">
        <v>7.5</v>
      </c>
      <c r="F1826" s="160"/>
      <c r="G1826" s="160"/>
      <c r="H1826" s="160"/>
      <c r="I1826" s="160"/>
      <c r="J1826" s="160"/>
      <c r="K1826" s="160"/>
      <c r="L1826" s="160"/>
      <c r="M1826" s="160"/>
      <c r="N1826" s="160"/>
      <c r="O1826" s="160"/>
      <c r="P1826" s="160"/>
      <c r="Q1826" s="160"/>
      <c r="R1826" s="160"/>
      <c r="S1826" s="160"/>
      <c r="T1826" s="160"/>
      <c r="U1826" s="160"/>
      <c r="V1826" s="160"/>
      <c r="W1826" s="160"/>
      <c r="X1826" s="151"/>
      <c r="Y1826" s="151"/>
      <c r="Z1826" s="151"/>
      <c r="AA1826" s="151"/>
      <c r="AB1826" s="151"/>
      <c r="AC1826" s="151"/>
      <c r="AD1826" s="151"/>
      <c r="AE1826" s="151"/>
      <c r="AF1826" s="151"/>
      <c r="AG1826" s="151" t="s">
        <v>305</v>
      </c>
      <c r="AH1826" s="151">
        <v>0</v>
      </c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1" x14ac:dyDescent="0.2">
      <c r="A1827" s="158"/>
      <c r="B1827" s="159"/>
      <c r="C1827" s="201" t="s">
        <v>1064</v>
      </c>
      <c r="D1827" s="193"/>
      <c r="E1827" s="194">
        <v>44.4</v>
      </c>
      <c r="F1827" s="160"/>
      <c r="G1827" s="160"/>
      <c r="H1827" s="160"/>
      <c r="I1827" s="160"/>
      <c r="J1827" s="160"/>
      <c r="K1827" s="160"/>
      <c r="L1827" s="160"/>
      <c r="M1827" s="160"/>
      <c r="N1827" s="160"/>
      <c r="O1827" s="160"/>
      <c r="P1827" s="160"/>
      <c r="Q1827" s="160"/>
      <c r="R1827" s="160"/>
      <c r="S1827" s="160"/>
      <c r="T1827" s="160"/>
      <c r="U1827" s="160"/>
      <c r="V1827" s="160"/>
      <c r="W1827" s="160"/>
      <c r="X1827" s="151"/>
      <c r="Y1827" s="151"/>
      <c r="Z1827" s="151"/>
      <c r="AA1827" s="151"/>
      <c r="AB1827" s="151"/>
      <c r="AC1827" s="151"/>
      <c r="AD1827" s="151"/>
      <c r="AE1827" s="151"/>
      <c r="AF1827" s="151"/>
      <c r="AG1827" s="151" t="s">
        <v>305</v>
      </c>
      <c r="AH1827" s="151">
        <v>0</v>
      </c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1" x14ac:dyDescent="0.2">
      <c r="A1828" s="158"/>
      <c r="B1828" s="159"/>
      <c r="C1828" s="201" t="s">
        <v>1065</v>
      </c>
      <c r="D1828" s="193"/>
      <c r="E1828" s="194">
        <v>40.4</v>
      </c>
      <c r="F1828" s="160"/>
      <c r="G1828" s="160"/>
      <c r="H1828" s="160"/>
      <c r="I1828" s="160"/>
      <c r="J1828" s="160"/>
      <c r="K1828" s="160"/>
      <c r="L1828" s="160"/>
      <c r="M1828" s="160"/>
      <c r="N1828" s="160"/>
      <c r="O1828" s="160"/>
      <c r="P1828" s="160"/>
      <c r="Q1828" s="160"/>
      <c r="R1828" s="160"/>
      <c r="S1828" s="160"/>
      <c r="T1828" s="160"/>
      <c r="U1828" s="160"/>
      <c r="V1828" s="160"/>
      <c r="W1828" s="160"/>
      <c r="X1828" s="151"/>
      <c r="Y1828" s="151"/>
      <c r="Z1828" s="151"/>
      <c r="AA1828" s="151"/>
      <c r="AB1828" s="151"/>
      <c r="AC1828" s="151"/>
      <c r="AD1828" s="151"/>
      <c r="AE1828" s="151"/>
      <c r="AF1828" s="151"/>
      <c r="AG1828" s="151" t="s">
        <v>305</v>
      </c>
      <c r="AH1828" s="151">
        <v>0</v>
      </c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outlineLevel="1" x14ac:dyDescent="0.2">
      <c r="A1829" s="158"/>
      <c r="B1829" s="159"/>
      <c r="C1829" s="201" t="s">
        <v>1066</v>
      </c>
      <c r="D1829" s="193"/>
      <c r="E1829" s="194">
        <v>3.8</v>
      </c>
      <c r="F1829" s="160"/>
      <c r="G1829" s="160"/>
      <c r="H1829" s="160"/>
      <c r="I1829" s="160"/>
      <c r="J1829" s="160"/>
      <c r="K1829" s="160"/>
      <c r="L1829" s="160"/>
      <c r="M1829" s="160"/>
      <c r="N1829" s="160"/>
      <c r="O1829" s="160"/>
      <c r="P1829" s="160"/>
      <c r="Q1829" s="160"/>
      <c r="R1829" s="160"/>
      <c r="S1829" s="160"/>
      <c r="T1829" s="160"/>
      <c r="U1829" s="160"/>
      <c r="V1829" s="160"/>
      <c r="W1829" s="160"/>
      <c r="X1829" s="151"/>
      <c r="Y1829" s="151"/>
      <c r="Z1829" s="151"/>
      <c r="AA1829" s="151"/>
      <c r="AB1829" s="151"/>
      <c r="AC1829" s="151"/>
      <c r="AD1829" s="151"/>
      <c r="AE1829" s="151"/>
      <c r="AF1829" s="151"/>
      <c r="AG1829" s="151" t="s">
        <v>305</v>
      </c>
      <c r="AH1829" s="151">
        <v>0</v>
      </c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1" x14ac:dyDescent="0.2">
      <c r="A1830" s="158"/>
      <c r="B1830" s="159"/>
      <c r="C1830" s="201" t="s">
        <v>1079</v>
      </c>
      <c r="D1830" s="193"/>
      <c r="E1830" s="194">
        <v>3.3</v>
      </c>
      <c r="F1830" s="160"/>
      <c r="G1830" s="160"/>
      <c r="H1830" s="160"/>
      <c r="I1830" s="160"/>
      <c r="J1830" s="160"/>
      <c r="K1830" s="160"/>
      <c r="L1830" s="160"/>
      <c r="M1830" s="160"/>
      <c r="N1830" s="160"/>
      <c r="O1830" s="160"/>
      <c r="P1830" s="160"/>
      <c r="Q1830" s="160"/>
      <c r="R1830" s="160"/>
      <c r="S1830" s="160"/>
      <c r="T1830" s="160"/>
      <c r="U1830" s="160"/>
      <c r="V1830" s="160"/>
      <c r="W1830" s="160"/>
      <c r="X1830" s="151"/>
      <c r="Y1830" s="151"/>
      <c r="Z1830" s="151"/>
      <c r="AA1830" s="151"/>
      <c r="AB1830" s="151"/>
      <c r="AC1830" s="151"/>
      <c r="AD1830" s="151"/>
      <c r="AE1830" s="151"/>
      <c r="AF1830" s="151"/>
      <c r="AG1830" s="151" t="s">
        <v>305</v>
      </c>
      <c r="AH1830" s="151">
        <v>0</v>
      </c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ht="22.5" outlineLevel="1" x14ac:dyDescent="0.2">
      <c r="A1831" s="171">
        <v>279</v>
      </c>
      <c r="B1831" s="172" t="s">
        <v>1964</v>
      </c>
      <c r="C1831" s="188" t="s">
        <v>1965</v>
      </c>
      <c r="D1831" s="173" t="s">
        <v>342</v>
      </c>
      <c r="E1831" s="174">
        <v>29.1</v>
      </c>
      <c r="F1831" s="175"/>
      <c r="G1831" s="176">
        <f>ROUND(E1831*F1831,2)</f>
        <v>0</v>
      </c>
      <c r="H1831" s="175"/>
      <c r="I1831" s="176">
        <f>ROUND(E1831*H1831,2)</f>
        <v>0</v>
      </c>
      <c r="J1831" s="175"/>
      <c r="K1831" s="176">
        <f>ROUND(E1831*J1831,2)</f>
        <v>0</v>
      </c>
      <c r="L1831" s="176">
        <v>21</v>
      </c>
      <c r="M1831" s="176">
        <f>G1831*(1+L1831/100)</f>
        <v>0</v>
      </c>
      <c r="N1831" s="176">
        <v>5.0000000000000002E-5</v>
      </c>
      <c r="O1831" s="176">
        <f>ROUND(E1831*N1831,2)</f>
        <v>0</v>
      </c>
      <c r="P1831" s="176">
        <v>0</v>
      </c>
      <c r="Q1831" s="176">
        <f>ROUND(E1831*P1831,2)</f>
        <v>0</v>
      </c>
      <c r="R1831" s="176" t="s">
        <v>1962</v>
      </c>
      <c r="S1831" s="176" t="s">
        <v>239</v>
      </c>
      <c r="T1831" s="177" t="s">
        <v>300</v>
      </c>
      <c r="U1831" s="160">
        <v>0.08</v>
      </c>
      <c r="V1831" s="160">
        <f>ROUND(E1831*U1831,2)</f>
        <v>2.33</v>
      </c>
      <c r="W1831" s="160"/>
      <c r="X1831" s="151"/>
      <c r="Y1831" s="151"/>
      <c r="Z1831" s="151"/>
      <c r="AA1831" s="151"/>
      <c r="AB1831" s="151"/>
      <c r="AC1831" s="151"/>
      <c r="AD1831" s="151"/>
      <c r="AE1831" s="151"/>
      <c r="AF1831" s="151"/>
      <c r="AG1831" s="151" t="s">
        <v>636</v>
      </c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1" x14ac:dyDescent="0.2">
      <c r="A1832" s="158"/>
      <c r="B1832" s="159"/>
      <c r="C1832" s="201" t="s">
        <v>1966</v>
      </c>
      <c r="D1832" s="193"/>
      <c r="E1832" s="194">
        <v>29.1</v>
      </c>
      <c r="F1832" s="160"/>
      <c r="G1832" s="160"/>
      <c r="H1832" s="160"/>
      <c r="I1832" s="160"/>
      <c r="J1832" s="160"/>
      <c r="K1832" s="160"/>
      <c r="L1832" s="160"/>
      <c r="M1832" s="160"/>
      <c r="N1832" s="160"/>
      <c r="O1832" s="160"/>
      <c r="P1832" s="160"/>
      <c r="Q1832" s="160"/>
      <c r="R1832" s="160"/>
      <c r="S1832" s="160"/>
      <c r="T1832" s="160"/>
      <c r="U1832" s="160"/>
      <c r="V1832" s="160"/>
      <c r="W1832" s="160"/>
      <c r="X1832" s="151"/>
      <c r="Y1832" s="151"/>
      <c r="Z1832" s="151"/>
      <c r="AA1832" s="151"/>
      <c r="AB1832" s="151"/>
      <c r="AC1832" s="151"/>
      <c r="AD1832" s="151"/>
      <c r="AE1832" s="151"/>
      <c r="AF1832" s="151"/>
      <c r="AG1832" s="151" t="s">
        <v>305</v>
      </c>
      <c r="AH1832" s="151">
        <v>0</v>
      </c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1" x14ac:dyDescent="0.2">
      <c r="A1833" s="171">
        <v>280</v>
      </c>
      <c r="B1833" s="172" t="s">
        <v>1967</v>
      </c>
      <c r="C1833" s="188" t="s">
        <v>1968</v>
      </c>
      <c r="D1833" s="173" t="s">
        <v>342</v>
      </c>
      <c r="E1833" s="174">
        <v>29.1</v>
      </c>
      <c r="F1833" s="175"/>
      <c r="G1833" s="176">
        <f>ROUND(E1833*F1833,2)</f>
        <v>0</v>
      </c>
      <c r="H1833" s="175"/>
      <c r="I1833" s="176">
        <f>ROUND(E1833*H1833,2)</f>
        <v>0</v>
      </c>
      <c r="J1833" s="175"/>
      <c r="K1833" s="176">
        <f>ROUND(E1833*J1833,2)</f>
        <v>0</v>
      </c>
      <c r="L1833" s="176">
        <v>21</v>
      </c>
      <c r="M1833" s="176">
        <f>G1833*(1+L1833/100)</f>
        <v>0</v>
      </c>
      <c r="N1833" s="176">
        <v>5.0000000000000002E-5</v>
      </c>
      <c r="O1833" s="176">
        <f>ROUND(E1833*N1833,2)</f>
        <v>0</v>
      </c>
      <c r="P1833" s="176">
        <v>0</v>
      </c>
      <c r="Q1833" s="176">
        <f>ROUND(E1833*P1833,2)</f>
        <v>0</v>
      </c>
      <c r="R1833" s="176" t="s">
        <v>1962</v>
      </c>
      <c r="S1833" s="176" t="s">
        <v>239</v>
      </c>
      <c r="T1833" s="177" t="s">
        <v>300</v>
      </c>
      <c r="U1833" s="160">
        <v>0.44850000000000001</v>
      </c>
      <c r="V1833" s="160">
        <f>ROUND(E1833*U1833,2)</f>
        <v>13.05</v>
      </c>
      <c r="W1833" s="160"/>
      <c r="X1833" s="151"/>
      <c r="Y1833" s="151"/>
      <c r="Z1833" s="151"/>
      <c r="AA1833" s="151"/>
      <c r="AB1833" s="151"/>
      <c r="AC1833" s="151"/>
      <c r="AD1833" s="151"/>
      <c r="AE1833" s="151"/>
      <c r="AF1833" s="151"/>
      <c r="AG1833" s="151" t="s">
        <v>636</v>
      </c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1" x14ac:dyDescent="0.2">
      <c r="A1834" s="158"/>
      <c r="B1834" s="159"/>
      <c r="C1834" s="201" t="s">
        <v>1966</v>
      </c>
      <c r="D1834" s="193"/>
      <c r="E1834" s="194">
        <v>29.1</v>
      </c>
      <c r="F1834" s="160"/>
      <c r="G1834" s="160"/>
      <c r="H1834" s="160"/>
      <c r="I1834" s="160"/>
      <c r="J1834" s="160"/>
      <c r="K1834" s="160"/>
      <c r="L1834" s="160"/>
      <c r="M1834" s="160"/>
      <c r="N1834" s="160"/>
      <c r="O1834" s="160"/>
      <c r="P1834" s="160"/>
      <c r="Q1834" s="160"/>
      <c r="R1834" s="160"/>
      <c r="S1834" s="160"/>
      <c r="T1834" s="160"/>
      <c r="U1834" s="160"/>
      <c r="V1834" s="160"/>
      <c r="W1834" s="160"/>
      <c r="X1834" s="151"/>
      <c r="Y1834" s="151"/>
      <c r="Z1834" s="151"/>
      <c r="AA1834" s="151"/>
      <c r="AB1834" s="151"/>
      <c r="AC1834" s="151"/>
      <c r="AD1834" s="151"/>
      <c r="AE1834" s="151"/>
      <c r="AF1834" s="151"/>
      <c r="AG1834" s="151" t="s">
        <v>305</v>
      </c>
      <c r="AH1834" s="151">
        <v>0</v>
      </c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ht="22.5" outlineLevel="1" x14ac:dyDescent="0.2">
      <c r="A1835" s="171">
        <v>281</v>
      </c>
      <c r="B1835" s="172" t="s">
        <v>1969</v>
      </c>
      <c r="C1835" s="188" t="s">
        <v>1970</v>
      </c>
      <c r="D1835" s="173" t="s">
        <v>342</v>
      </c>
      <c r="E1835" s="174">
        <v>190.46</v>
      </c>
      <c r="F1835" s="175"/>
      <c r="G1835" s="176">
        <f>ROUND(E1835*F1835,2)</f>
        <v>0</v>
      </c>
      <c r="H1835" s="175"/>
      <c r="I1835" s="176">
        <f>ROUND(E1835*H1835,2)</f>
        <v>0</v>
      </c>
      <c r="J1835" s="175"/>
      <c r="K1835" s="176">
        <f>ROUND(E1835*J1835,2)</f>
        <v>0</v>
      </c>
      <c r="L1835" s="176">
        <v>21</v>
      </c>
      <c r="M1835" s="176">
        <f>G1835*(1+L1835/100)</f>
        <v>0</v>
      </c>
      <c r="N1835" s="176">
        <v>5.9000000000000003E-4</v>
      </c>
      <c r="O1835" s="176">
        <f>ROUND(E1835*N1835,2)</f>
        <v>0.11</v>
      </c>
      <c r="P1835" s="176">
        <v>0</v>
      </c>
      <c r="Q1835" s="176">
        <f>ROUND(E1835*P1835,2)</f>
        <v>0</v>
      </c>
      <c r="R1835" s="176" t="s">
        <v>1962</v>
      </c>
      <c r="S1835" s="176" t="s">
        <v>239</v>
      </c>
      <c r="T1835" s="177" t="s">
        <v>300</v>
      </c>
      <c r="U1835" s="160">
        <v>7.2599999999999998E-2</v>
      </c>
      <c r="V1835" s="160">
        <f>ROUND(E1835*U1835,2)</f>
        <v>13.83</v>
      </c>
      <c r="W1835" s="160"/>
      <c r="X1835" s="151"/>
      <c r="Y1835" s="151"/>
      <c r="Z1835" s="151"/>
      <c r="AA1835" s="151"/>
      <c r="AB1835" s="151"/>
      <c r="AC1835" s="151"/>
      <c r="AD1835" s="151"/>
      <c r="AE1835" s="151"/>
      <c r="AF1835" s="151"/>
      <c r="AG1835" s="151" t="s">
        <v>636</v>
      </c>
      <c r="AH1835" s="151"/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outlineLevel="1" x14ac:dyDescent="0.2">
      <c r="A1836" s="158"/>
      <c r="B1836" s="159"/>
      <c r="C1836" s="201" t="s">
        <v>1490</v>
      </c>
      <c r="D1836" s="193"/>
      <c r="E1836" s="194">
        <v>73.22</v>
      </c>
      <c r="F1836" s="160"/>
      <c r="G1836" s="160"/>
      <c r="H1836" s="160"/>
      <c r="I1836" s="160"/>
      <c r="J1836" s="160"/>
      <c r="K1836" s="160"/>
      <c r="L1836" s="160"/>
      <c r="M1836" s="160"/>
      <c r="N1836" s="160"/>
      <c r="O1836" s="160"/>
      <c r="P1836" s="160"/>
      <c r="Q1836" s="160"/>
      <c r="R1836" s="160"/>
      <c r="S1836" s="160"/>
      <c r="T1836" s="160"/>
      <c r="U1836" s="160"/>
      <c r="V1836" s="160"/>
      <c r="W1836" s="160"/>
      <c r="X1836" s="151"/>
      <c r="Y1836" s="151"/>
      <c r="Z1836" s="151"/>
      <c r="AA1836" s="151"/>
      <c r="AB1836" s="151"/>
      <c r="AC1836" s="151"/>
      <c r="AD1836" s="151"/>
      <c r="AE1836" s="151"/>
      <c r="AF1836" s="151"/>
      <c r="AG1836" s="151" t="s">
        <v>305</v>
      </c>
      <c r="AH1836" s="151">
        <v>0</v>
      </c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1" x14ac:dyDescent="0.2">
      <c r="A1837" s="158"/>
      <c r="B1837" s="159"/>
      <c r="C1837" s="201" t="s">
        <v>1971</v>
      </c>
      <c r="D1837" s="193"/>
      <c r="E1837" s="194">
        <v>-6.4</v>
      </c>
      <c r="F1837" s="160"/>
      <c r="G1837" s="160"/>
      <c r="H1837" s="160"/>
      <c r="I1837" s="160"/>
      <c r="J1837" s="160"/>
      <c r="K1837" s="160"/>
      <c r="L1837" s="160"/>
      <c r="M1837" s="160"/>
      <c r="N1837" s="160"/>
      <c r="O1837" s="160"/>
      <c r="P1837" s="160"/>
      <c r="Q1837" s="160"/>
      <c r="R1837" s="160"/>
      <c r="S1837" s="160"/>
      <c r="T1837" s="160"/>
      <c r="U1837" s="160"/>
      <c r="V1837" s="160"/>
      <c r="W1837" s="160"/>
      <c r="X1837" s="151"/>
      <c r="Y1837" s="151"/>
      <c r="Z1837" s="151"/>
      <c r="AA1837" s="151"/>
      <c r="AB1837" s="151"/>
      <c r="AC1837" s="151"/>
      <c r="AD1837" s="151"/>
      <c r="AE1837" s="151"/>
      <c r="AF1837" s="151"/>
      <c r="AG1837" s="151" t="s">
        <v>305</v>
      </c>
      <c r="AH1837" s="151">
        <v>0</v>
      </c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1" x14ac:dyDescent="0.2">
      <c r="A1838" s="158"/>
      <c r="B1838" s="159"/>
      <c r="C1838" s="201" t="s">
        <v>1185</v>
      </c>
      <c r="D1838" s="193"/>
      <c r="E1838" s="194">
        <v>-2.7</v>
      </c>
      <c r="F1838" s="160"/>
      <c r="G1838" s="160"/>
      <c r="H1838" s="160"/>
      <c r="I1838" s="160"/>
      <c r="J1838" s="160"/>
      <c r="K1838" s="160"/>
      <c r="L1838" s="160"/>
      <c r="M1838" s="160"/>
      <c r="N1838" s="160"/>
      <c r="O1838" s="160"/>
      <c r="P1838" s="160"/>
      <c r="Q1838" s="160"/>
      <c r="R1838" s="160"/>
      <c r="S1838" s="160"/>
      <c r="T1838" s="160"/>
      <c r="U1838" s="160"/>
      <c r="V1838" s="160"/>
      <c r="W1838" s="160"/>
      <c r="X1838" s="151"/>
      <c r="Y1838" s="151"/>
      <c r="Z1838" s="151"/>
      <c r="AA1838" s="151"/>
      <c r="AB1838" s="151"/>
      <c r="AC1838" s="151"/>
      <c r="AD1838" s="151"/>
      <c r="AE1838" s="151"/>
      <c r="AF1838" s="151"/>
      <c r="AG1838" s="151" t="s">
        <v>305</v>
      </c>
      <c r="AH1838" s="151">
        <v>0</v>
      </c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1" x14ac:dyDescent="0.2">
      <c r="A1839" s="158"/>
      <c r="B1839" s="159"/>
      <c r="C1839" s="201" t="s">
        <v>1185</v>
      </c>
      <c r="D1839" s="193"/>
      <c r="E1839" s="194">
        <v>-2.7</v>
      </c>
      <c r="F1839" s="160"/>
      <c r="G1839" s="160"/>
      <c r="H1839" s="160"/>
      <c r="I1839" s="160"/>
      <c r="J1839" s="160"/>
      <c r="K1839" s="160"/>
      <c r="L1839" s="160"/>
      <c r="M1839" s="160"/>
      <c r="N1839" s="160"/>
      <c r="O1839" s="160"/>
      <c r="P1839" s="160"/>
      <c r="Q1839" s="160"/>
      <c r="R1839" s="160"/>
      <c r="S1839" s="160"/>
      <c r="T1839" s="160"/>
      <c r="U1839" s="160"/>
      <c r="V1839" s="160"/>
      <c r="W1839" s="160"/>
      <c r="X1839" s="151"/>
      <c r="Y1839" s="151"/>
      <c r="Z1839" s="151"/>
      <c r="AA1839" s="151"/>
      <c r="AB1839" s="151"/>
      <c r="AC1839" s="151"/>
      <c r="AD1839" s="151"/>
      <c r="AE1839" s="151"/>
      <c r="AF1839" s="151"/>
      <c r="AG1839" s="151" t="s">
        <v>305</v>
      </c>
      <c r="AH1839" s="151">
        <v>0</v>
      </c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outlineLevel="1" x14ac:dyDescent="0.2">
      <c r="A1840" s="158"/>
      <c r="B1840" s="159"/>
      <c r="C1840" s="201" t="s">
        <v>1505</v>
      </c>
      <c r="D1840" s="193"/>
      <c r="E1840" s="194">
        <v>15.1</v>
      </c>
      <c r="F1840" s="160"/>
      <c r="G1840" s="160"/>
      <c r="H1840" s="160"/>
      <c r="I1840" s="160"/>
      <c r="J1840" s="160"/>
      <c r="K1840" s="160"/>
      <c r="L1840" s="160"/>
      <c r="M1840" s="160"/>
      <c r="N1840" s="160"/>
      <c r="O1840" s="160"/>
      <c r="P1840" s="160"/>
      <c r="Q1840" s="160"/>
      <c r="R1840" s="160"/>
      <c r="S1840" s="160"/>
      <c r="T1840" s="160"/>
      <c r="U1840" s="160"/>
      <c r="V1840" s="160"/>
      <c r="W1840" s="160"/>
      <c r="X1840" s="151"/>
      <c r="Y1840" s="151"/>
      <c r="Z1840" s="151"/>
      <c r="AA1840" s="151"/>
      <c r="AB1840" s="151"/>
      <c r="AC1840" s="151"/>
      <c r="AD1840" s="151"/>
      <c r="AE1840" s="151"/>
      <c r="AF1840" s="151"/>
      <c r="AG1840" s="151" t="s">
        <v>305</v>
      </c>
      <c r="AH1840" s="151">
        <v>0</v>
      </c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1" x14ac:dyDescent="0.2">
      <c r="A1841" s="158"/>
      <c r="B1841" s="159"/>
      <c r="C1841" s="201" t="s">
        <v>1929</v>
      </c>
      <c r="D1841" s="193"/>
      <c r="E1841" s="194">
        <v>-0.8</v>
      </c>
      <c r="F1841" s="160"/>
      <c r="G1841" s="160"/>
      <c r="H1841" s="160"/>
      <c r="I1841" s="160"/>
      <c r="J1841" s="160"/>
      <c r="K1841" s="160"/>
      <c r="L1841" s="160"/>
      <c r="M1841" s="160"/>
      <c r="N1841" s="160"/>
      <c r="O1841" s="160"/>
      <c r="P1841" s="160"/>
      <c r="Q1841" s="160"/>
      <c r="R1841" s="160"/>
      <c r="S1841" s="160"/>
      <c r="T1841" s="160"/>
      <c r="U1841" s="160"/>
      <c r="V1841" s="160"/>
      <c r="W1841" s="160"/>
      <c r="X1841" s="151"/>
      <c r="Y1841" s="151"/>
      <c r="Z1841" s="151"/>
      <c r="AA1841" s="151"/>
      <c r="AB1841" s="151"/>
      <c r="AC1841" s="151"/>
      <c r="AD1841" s="151"/>
      <c r="AE1841" s="151"/>
      <c r="AF1841" s="151"/>
      <c r="AG1841" s="151" t="s">
        <v>305</v>
      </c>
      <c r="AH1841" s="151">
        <v>0</v>
      </c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1" x14ac:dyDescent="0.2">
      <c r="A1842" s="158"/>
      <c r="B1842" s="159"/>
      <c r="C1842" s="201" t="s">
        <v>1508</v>
      </c>
      <c r="D1842" s="193"/>
      <c r="E1842" s="194">
        <v>41.01</v>
      </c>
      <c r="F1842" s="160"/>
      <c r="G1842" s="160"/>
      <c r="H1842" s="160"/>
      <c r="I1842" s="160"/>
      <c r="J1842" s="160"/>
      <c r="K1842" s="160"/>
      <c r="L1842" s="160"/>
      <c r="M1842" s="160"/>
      <c r="N1842" s="160"/>
      <c r="O1842" s="160"/>
      <c r="P1842" s="160"/>
      <c r="Q1842" s="160"/>
      <c r="R1842" s="160"/>
      <c r="S1842" s="160"/>
      <c r="T1842" s="160"/>
      <c r="U1842" s="160"/>
      <c r="V1842" s="160"/>
      <c r="W1842" s="160"/>
      <c r="X1842" s="151"/>
      <c r="Y1842" s="151"/>
      <c r="Z1842" s="151"/>
      <c r="AA1842" s="151"/>
      <c r="AB1842" s="151"/>
      <c r="AC1842" s="151"/>
      <c r="AD1842" s="151"/>
      <c r="AE1842" s="151"/>
      <c r="AF1842" s="151"/>
      <c r="AG1842" s="151" t="s">
        <v>305</v>
      </c>
      <c r="AH1842" s="151">
        <v>0</v>
      </c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outlineLevel="1" x14ac:dyDescent="0.2">
      <c r="A1843" s="158"/>
      <c r="B1843" s="159"/>
      <c r="C1843" s="201" t="s">
        <v>1941</v>
      </c>
      <c r="D1843" s="193"/>
      <c r="E1843" s="194">
        <v>-0.9</v>
      </c>
      <c r="F1843" s="160"/>
      <c r="G1843" s="160"/>
      <c r="H1843" s="160"/>
      <c r="I1843" s="160"/>
      <c r="J1843" s="160"/>
      <c r="K1843" s="160"/>
      <c r="L1843" s="160"/>
      <c r="M1843" s="160"/>
      <c r="N1843" s="160"/>
      <c r="O1843" s="160"/>
      <c r="P1843" s="160"/>
      <c r="Q1843" s="160"/>
      <c r="R1843" s="160"/>
      <c r="S1843" s="160"/>
      <c r="T1843" s="160"/>
      <c r="U1843" s="160"/>
      <c r="V1843" s="160"/>
      <c r="W1843" s="160"/>
      <c r="X1843" s="151"/>
      <c r="Y1843" s="151"/>
      <c r="Z1843" s="151"/>
      <c r="AA1843" s="151"/>
      <c r="AB1843" s="151"/>
      <c r="AC1843" s="151"/>
      <c r="AD1843" s="151"/>
      <c r="AE1843" s="151"/>
      <c r="AF1843" s="151"/>
      <c r="AG1843" s="151" t="s">
        <v>305</v>
      </c>
      <c r="AH1843" s="151">
        <v>0</v>
      </c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outlineLevel="1" x14ac:dyDescent="0.2">
      <c r="A1844" s="158"/>
      <c r="B1844" s="159"/>
      <c r="C1844" s="201" t="s">
        <v>1972</v>
      </c>
      <c r="D1844" s="193"/>
      <c r="E1844" s="194">
        <v>1.2</v>
      </c>
      <c r="F1844" s="160"/>
      <c r="G1844" s="160"/>
      <c r="H1844" s="160"/>
      <c r="I1844" s="160"/>
      <c r="J1844" s="160"/>
      <c r="K1844" s="160"/>
      <c r="L1844" s="160"/>
      <c r="M1844" s="160"/>
      <c r="N1844" s="160"/>
      <c r="O1844" s="160"/>
      <c r="P1844" s="160"/>
      <c r="Q1844" s="160"/>
      <c r="R1844" s="160"/>
      <c r="S1844" s="160"/>
      <c r="T1844" s="160"/>
      <c r="U1844" s="160"/>
      <c r="V1844" s="160"/>
      <c r="W1844" s="160"/>
      <c r="X1844" s="151"/>
      <c r="Y1844" s="151"/>
      <c r="Z1844" s="151"/>
      <c r="AA1844" s="151"/>
      <c r="AB1844" s="151"/>
      <c r="AC1844" s="151"/>
      <c r="AD1844" s="151"/>
      <c r="AE1844" s="151"/>
      <c r="AF1844" s="151"/>
      <c r="AG1844" s="151" t="s">
        <v>305</v>
      </c>
      <c r="AH1844" s="151">
        <v>0</v>
      </c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1" x14ac:dyDescent="0.2">
      <c r="A1845" s="158"/>
      <c r="B1845" s="159"/>
      <c r="C1845" s="201" t="s">
        <v>1509</v>
      </c>
      <c r="D1845" s="193"/>
      <c r="E1845" s="194">
        <v>11.18</v>
      </c>
      <c r="F1845" s="160"/>
      <c r="G1845" s="160"/>
      <c r="H1845" s="160"/>
      <c r="I1845" s="160"/>
      <c r="J1845" s="160"/>
      <c r="K1845" s="160"/>
      <c r="L1845" s="160"/>
      <c r="M1845" s="160"/>
      <c r="N1845" s="160"/>
      <c r="O1845" s="160"/>
      <c r="P1845" s="160"/>
      <c r="Q1845" s="160"/>
      <c r="R1845" s="160"/>
      <c r="S1845" s="160"/>
      <c r="T1845" s="160"/>
      <c r="U1845" s="160"/>
      <c r="V1845" s="160"/>
      <c r="W1845" s="160"/>
      <c r="X1845" s="151"/>
      <c r="Y1845" s="151"/>
      <c r="Z1845" s="151"/>
      <c r="AA1845" s="151"/>
      <c r="AB1845" s="151"/>
      <c r="AC1845" s="151"/>
      <c r="AD1845" s="151"/>
      <c r="AE1845" s="151"/>
      <c r="AF1845" s="151"/>
      <c r="AG1845" s="151" t="s">
        <v>305</v>
      </c>
      <c r="AH1845" s="151">
        <v>0</v>
      </c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1" x14ac:dyDescent="0.2">
      <c r="A1846" s="158"/>
      <c r="B1846" s="159"/>
      <c r="C1846" s="201" t="s">
        <v>1941</v>
      </c>
      <c r="D1846" s="193"/>
      <c r="E1846" s="194">
        <v>-0.9</v>
      </c>
      <c r="F1846" s="160"/>
      <c r="G1846" s="160"/>
      <c r="H1846" s="160"/>
      <c r="I1846" s="160"/>
      <c r="J1846" s="160"/>
      <c r="K1846" s="160"/>
      <c r="L1846" s="160"/>
      <c r="M1846" s="160"/>
      <c r="N1846" s="160"/>
      <c r="O1846" s="160"/>
      <c r="P1846" s="160"/>
      <c r="Q1846" s="160"/>
      <c r="R1846" s="160"/>
      <c r="S1846" s="160"/>
      <c r="T1846" s="160"/>
      <c r="U1846" s="160"/>
      <c r="V1846" s="160"/>
      <c r="W1846" s="160"/>
      <c r="X1846" s="151"/>
      <c r="Y1846" s="151"/>
      <c r="Z1846" s="151"/>
      <c r="AA1846" s="151"/>
      <c r="AB1846" s="151"/>
      <c r="AC1846" s="151"/>
      <c r="AD1846" s="151"/>
      <c r="AE1846" s="151"/>
      <c r="AF1846" s="151"/>
      <c r="AG1846" s="151" t="s">
        <v>305</v>
      </c>
      <c r="AH1846" s="151">
        <v>0</v>
      </c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1" x14ac:dyDescent="0.2">
      <c r="A1847" s="158"/>
      <c r="B1847" s="159"/>
      <c r="C1847" s="201" t="s">
        <v>1510</v>
      </c>
      <c r="D1847" s="193"/>
      <c r="E1847" s="194">
        <v>27.55</v>
      </c>
      <c r="F1847" s="160"/>
      <c r="G1847" s="160"/>
      <c r="H1847" s="160"/>
      <c r="I1847" s="160"/>
      <c r="J1847" s="160"/>
      <c r="K1847" s="160"/>
      <c r="L1847" s="160"/>
      <c r="M1847" s="160"/>
      <c r="N1847" s="160"/>
      <c r="O1847" s="160"/>
      <c r="P1847" s="160"/>
      <c r="Q1847" s="160"/>
      <c r="R1847" s="160"/>
      <c r="S1847" s="160"/>
      <c r="T1847" s="160"/>
      <c r="U1847" s="160"/>
      <c r="V1847" s="160"/>
      <c r="W1847" s="160"/>
      <c r="X1847" s="151"/>
      <c r="Y1847" s="151"/>
      <c r="Z1847" s="151"/>
      <c r="AA1847" s="151"/>
      <c r="AB1847" s="151"/>
      <c r="AC1847" s="151"/>
      <c r="AD1847" s="151"/>
      <c r="AE1847" s="151"/>
      <c r="AF1847" s="151"/>
      <c r="AG1847" s="151" t="s">
        <v>305</v>
      </c>
      <c r="AH1847" s="151">
        <v>0</v>
      </c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outlineLevel="1" x14ac:dyDescent="0.2">
      <c r="A1848" s="158"/>
      <c r="B1848" s="159"/>
      <c r="C1848" s="201" t="s">
        <v>1941</v>
      </c>
      <c r="D1848" s="193"/>
      <c r="E1848" s="194">
        <v>-0.9</v>
      </c>
      <c r="F1848" s="160"/>
      <c r="G1848" s="160"/>
      <c r="H1848" s="160"/>
      <c r="I1848" s="160"/>
      <c r="J1848" s="160"/>
      <c r="K1848" s="160"/>
      <c r="L1848" s="160"/>
      <c r="M1848" s="160"/>
      <c r="N1848" s="160"/>
      <c r="O1848" s="160"/>
      <c r="P1848" s="160"/>
      <c r="Q1848" s="160"/>
      <c r="R1848" s="160"/>
      <c r="S1848" s="160"/>
      <c r="T1848" s="160"/>
      <c r="U1848" s="160"/>
      <c r="V1848" s="160"/>
      <c r="W1848" s="160"/>
      <c r="X1848" s="151"/>
      <c r="Y1848" s="151"/>
      <c r="Z1848" s="151"/>
      <c r="AA1848" s="151"/>
      <c r="AB1848" s="151"/>
      <c r="AC1848" s="151"/>
      <c r="AD1848" s="151"/>
      <c r="AE1848" s="151"/>
      <c r="AF1848" s="151"/>
      <c r="AG1848" s="151" t="s">
        <v>305</v>
      </c>
      <c r="AH1848" s="151">
        <v>0</v>
      </c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outlineLevel="1" x14ac:dyDescent="0.2">
      <c r="A1849" s="158"/>
      <c r="B1849" s="159"/>
      <c r="C1849" s="201" t="s">
        <v>1511</v>
      </c>
      <c r="D1849" s="193"/>
      <c r="E1849" s="194">
        <v>26.85</v>
      </c>
      <c r="F1849" s="160"/>
      <c r="G1849" s="160"/>
      <c r="H1849" s="160"/>
      <c r="I1849" s="160"/>
      <c r="J1849" s="160"/>
      <c r="K1849" s="160"/>
      <c r="L1849" s="160"/>
      <c r="M1849" s="160"/>
      <c r="N1849" s="160"/>
      <c r="O1849" s="160"/>
      <c r="P1849" s="160"/>
      <c r="Q1849" s="160"/>
      <c r="R1849" s="160"/>
      <c r="S1849" s="160"/>
      <c r="T1849" s="160"/>
      <c r="U1849" s="160"/>
      <c r="V1849" s="160"/>
      <c r="W1849" s="160"/>
      <c r="X1849" s="151"/>
      <c r="Y1849" s="151"/>
      <c r="Z1849" s="151"/>
      <c r="AA1849" s="151"/>
      <c r="AB1849" s="151"/>
      <c r="AC1849" s="151"/>
      <c r="AD1849" s="151"/>
      <c r="AE1849" s="151"/>
      <c r="AF1849" s="151"/>
      <c r="AG1849" s="151" t="s">
        <v>305</v>
      </c>
      <c r="AH1849" s="151">
        <v>0</v>
      </c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1" x14ac:dyDescent="0.2">
      <c r="A1850" s="158"/>
      <c r="B1850" s="159"/>
      <c r="C1850" s="201" t="s">
        <v>1941</v>
      </c>
      <c r="D1850" s="193"/>
      <c r="E1850" s="194">
        <v>-0.9</v>
      </c>
      <c r="F1850" s="160"/>
      <c r="G1850" s="160"/>
      <c r="H1850" s="160"/>
      <c r="I1850" s="160"/>
      <c r="J1850" s="160"/>
      <c r="K1850" s="160"/>
      <c r="L1850" s="160"/>
      <c r="M1850" s="160"/>
      <c r="N1850" s="160"/>
      <c r="O1850" s="160"/>
      <c r="P1850" s="160"/>
      <c r="Q1850" s="160"/>
      <c r="R1850" s="160"/>
      <c r="S1850" s="160"/>
      <c r="T1850" s="160"/>
      <c r="U1850" s="160"/>
      <c r="V1850" s="160"/>
      <c r="W1850" s="160"/>
      <c r="X1850" s="151"/>
      <c r="Y1850" s="151"/>
      <c r="Z1850" s="151"/>
      <c r="AA1850" s="151"/>
      <c r="AB1850" s="151"/>
      <c r="AC1850" s="151"/>
      <c r="AD1850" s="151"/>
      <c r="AE1850" s="151"/>
      <c r="AF1850" s="151"/>
      <c r="AG1850" s="151" t="s">
        <v>305</v>
      </c>
      <c r="AH1850" s="151">
        <v>0</v>
      </c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outlineLevel="1" x14ac:dyDescent="0.2">
      <c r="A1851" s="158"/>
      <c r="B1851" s="159"/>
      <c r="C1851" s="201" t="s">
        <v>1512</v>
      </c>
      <c r="D1851" s="193"/>
      <c r="E1851" s="194">
        <v>8.15</v>
      </c>
      <c r="F1851" s="160"/>
      <c r="G1851" s="160"/>
      <c r="H1851" s="160"/>
      <c r="I1851" s="160"/>
      <c r="J1851" s="160"/>
      <c r="K1851" s="160"/>
      <c r="L1851" s="160"/>
      <c r="M1851" s="160"/>
      <c r="N1851" s="160"/>
      <c r="O1851" s="160"/>
      <c r="P1851" s="160"/>
      <c r="Q1851" s="160"/>
      <c r="R1851" s="160"/>
      <c r="S1851" s="160"/>
      <c r="T1851" s="160"/>
      <c r="U1851" s="160"/>
      <c r="V1851" s="160"/>
      <c r="W1851" s="160"/>
      <c r="X1851" s="151"/>
      <c r="Y1851" s="151"/>
      <c r="Z1851" s="151"/>
      <c r="AA1851" s="151"/>
      <c r="AB1851" s="151"/>
      <c r="AC1851" s="151"/>
      <c r="AD1851" s="151"/>
      <c r="AE1851" s="151"/>
      <c r="AF1851" s="151"/>
      <c r="AG1851" s="151" t="s">
        <v>305</v>
      </c>
      <c r="AH1851" s="151">
        <v>0</v>
      </c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outlineLevel="1" x14ac:dyDescent="0.2">
      <c r="A1852" s="158"/>
      <c r="B1852" s="159"/>
      <c r="C1852" s="201" t="s">
        <v>1929</v>
      </c>
      <c r="D1852" s="193"/>
      <c r="E1852" s="194">
        <v>-0.8</v>
      </c>
      <c r="F1852" s="160"/>
      <c r="G1852" s="160"/>
      <c r="H1852" s="160"/>
      <c r="I1852" s="160"/>
      <c r="J1852" s="160"/>
      <c r="K1852" s="160"/>
      <c r="L1852" s="160"/>
      <c r="M1852" s="160"/>
      <c r="N1852" s="160"/>
      <c r="O1852" s="160"/>
      <c r="P1852" s="160"/>
      <c r="Q1852" s="160"/>
      <c r="R1852" s="160"/>
      <c r="S1852" s="160"/>
      <c r="T1852" s="160"/>
      <c r="U1852" s="160"/>
      <c r="V1852" s="160"/>
      <c r="W1852" s="160"/>
      <c r="X1852" s="151"/>
      <c r="Y1852" s="151"/>
      <c r="Z1852" s="151"/>
      <c r="AA1852" s="151"/>
      <c r="AB1852" s="151"/>
      <c r="AC1852" s="151"/>
      <c r="AD1852" s="151"/>
      <c r="AE1852" s="151"/>
      <c r="AF1852" s="151"/>
      <c r="AG1852" s="151" t="s">
        <v>305</v>
      </c>
      <c r="AH1852" s="151">
        <v>0</v>
      </c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1" x14ac:dyDescent="0.2">
      <c r="A1853" s="158"/>
      <c r="B1853" s="159"/>
      <c r="C1853" s="201" t="s">
        <v>1513</v>
      </c>
      <c r="D1853" s="193"/>
      <c r="E1853" s="194">
        <v>3.2</v>
      </c>
      <c r="F1853" s="160"/>
      <c r="G1853" s="160"/>
      <c r="H1853" s="160"/>
      <c r="I1853" s="160"/>
      <c r="J1853" s="160"/>
      <c r="K1853" s="160"/>
      <c r="L1853" s="160"/>
      <c r="M1853" s="160"/>
      <c r="N1853" s="160"/>
      <c r="O1853" s="160"/>
      <c r="P1853" s="160"/>
      <c r="Q1853" s="160"/>
      <c r="R1853" s="160"/>
      <c r="S1853" s="160"/>
      <c r="T1853" s="160"/>
      <c r="U1853" s="160"/>
      <c r="V1853" s="160"/>
      <c r="W1853" s="160"/>
      <c r="X1853" s="151"/>
      <c r="Y1853" s="151"/>
      <c r="Z1853" s="151"/>
      <c r="AA1853" s="151"/>
      <c r="AB1853" s="151"/>
      <c r="AC1853" s="151"/>
      <c r="AD1853" s="151"/>
      <c r="AE1853" s="151"/>
      <c r="AF1853" s="151"/>
      <c r="AG1853" s="151" t="s">
        <v>305</v>
      </c>
      <c r="AH1853" s="151">
        <v>0</v>
      </c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ht="22.5" outlineLevel="1" x14ac:dyDescent="0.2">
      <c r="A1854" s="171">
        <v>282</v>
      </c>
      <c r="B1854" s="172" t="s">
        <v>1973</v>
      </c>
      <c r="C1854" s="188" t="s">
        <v>1974</v>
      </c>
      <c r="D1854" s="173" t="s">
        <v>327</v>
      </c>
      <c r="E1854" s="174">
        <v>292.5</v>
      </c>
      <c r="F1854" s="175"/>
      <c r="G1854" s="176">
        <f>ROUND(E1854*F1854,2)</f>
        <v>0</v>
      </c>
      <c r="H1854" s="175"/>
      <c r="I1854" s="176">
        <f>ROUND(E1854*H1854,2)</f>
        <v>0</v>
      </c>
      <c r="J1854" s="175"/>
      <c r="K1854" s="176">
        <f>ROUND(E1854*J1854,2)</f>
        <v>0</v>
      </c>
      <c r="L1854" s="176">
        <v>21</v>
      </c>
      <c r="M1854" s="176">
        <f>G1854*(1+L1854/100)</f>
        <v>0</v>
      </c>
      <c r="N1854" s="176">
        <v>3.6000000000000002E-4</v>
      </c>
      <c r="O1854" s="176">
        <f>ROUND(E1854*N1854,2)</f>
        <v>0.11</v>
      </c>
      <c r="P1854" s="176">
        <v>0</v>
      </c>
      <c r="Q1854" s="176">
        <f>ROUND(E1854*P1854,2)</f>
        <v>0</v>
      </c>
      <c r="R1854" s="176" t="s">
        <v>1962</v>
      </c>
      <c r="S1854" s="176" t="s">
        <v>239</v>
      </c>
      <c r="T1854" s="177" t="s">
        <v>300</v>
      </c>
      <c r="U1854" s="160">
        <v>0.25840000000000002</v>
      </c>
      <c r="V1854" s="160">
        <f>ROUND(E1854*U1854,2)</f>
        <v>75.58</v>
      </c>
      <c r="W1854" s="160"/>
      <c r="X1854" s="151"/>
      <c r="Y1854" s="151"/>
      <c r="Z1854" s="151"/>
      <c r="AA1854" s="151"/>
      <c r="AB1854" s="151"/>
      <c r="AC1854" s="151"/>
      <c r="AD1854" s="151"/>
      <c r="AE1854" s="151"/>
      <c r="AF1854" s="151"/>
      <c r="AG1854" s="151" t="s">
        <v>636</v>
      </c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outlineLevel="1" x14ac:dyDescent="0.2">
      <c r="A1855" s="158"/>
      <c r="B1855" s="159"/>
      <c r="C1855" s="201" t="s">
        <v>1482</v>
      </c>
      <c r="D1855" s="193"/>
      <c r="E1855" s="194">
        <v>75.7</v>
      </c>
      <c r="F1855" s="160"/>
      <c r="G1855" s="160"/>
      <c r="H1855" s="160"/>
      <c r="I1855" s="160"/>
      <c r="J1855" s="160"/>
      <c r="K1855" s="160"/>
      <c r="L1855" s="160"/>
      <c r="M1855" s="160"/>
      <c r="N1855" s="160"/>
      <c r="O1855" s="160"/>
      <c r="P1855" s="160"/>
      <c r="Q1855" s="160"/>
      <c r="R1855" s="160"/>
      <c r="S1855" s="160"/>
      <c r="T1855" s="160"/>
      <c r="U1855" s="160"/>
      <c r="V1855" s="160"/>
      <c r="W1855" s="160"/>
      <c r="X1855" s="151"/>
      <c r="Y1855" s="151"/>
      <c r="Z1855" s="151"/>
      <c r="AA1855" s="151"/>
      <c r="AB1855" s="151"/>
      <c r="AC1855" s="151"/>
      <c r="AD1855" s="151"/>
      <c r="AE1855" s="151"/>
      <c r="AF1855" s="151"/>
      <c r="AG1855" s="151" t="s">
        <v>305</v>
      </c>
      <c r="AH1855" s="151">
        <v>0</v>
      </c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outlineLevel="1" x14ac:dyDescent="0.2">
      <c r="A1856" s="158"/>
      <c r="B1856" s="159"/>
      <c r="C1856" s="201" t="s">
        <v>1060</v>
      </c>
      <c r="D1856" s="193"/>
      <c r="E1856" s="194">
        <v>12.6</v>
      </c>
      <c r="F1856" s="160"/>
      <c r="G1856" s="160"/>
      <c r="H1856" s="160"/>
      <c r="I1856" s="160"/>
      <c r="J1856" s="160"/>
      <c r="K1856" s="160"/>
      <c r="L1856" s="160"/>
      <c r="M1856" s="160"/>
      <c r="N1856" s="160"/>
      <c r="O1856" s="160"/>
      <c r="P1856" s="160"/>
      <c r="Q1856" s="160"/>
      <c r="R1856" s="160"/>
      <c r="S1856" s="160"/>
      <c r="T1856" s="160"/>
      <c r="U1856" s="160"/>
      <c r="V1856" s="160"/>
      <c r="W1856" s="160"/>
      <c r="X1856" s="151"/>
      <c r="Y1856" s="151"/>
      <c r="Z1856" s="151"/>
      <c r="AA1856" s="151"/>
      <c r="AB1856" s="151"/>
      <c r="AC1856" s="151"/>
      <c r="AD1856" s="151"/>
      <c r="AE1856" s="151"/>
      <c r="AF1856" s="151"/>
      <c r="AG1856" s="151" t="s">
        <v>305</v>
      </c>
      <c r="AH1856" s="151">
        <v>0</v>
      </c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outlineLevel="1" x14ac:dyDescent="0.2">
      <c r="A1857" s="158"/>
      <c r="B1857" s="159"/>
      <c r="C1857" s="201" t="s">
        <v>1062</v>
      </c>
      <c r="D1857" s="193"/>
      <c r="E1857" s="194">
        <v>104.8</v>
      </c>
      <c r="F1857" s="160"/>
      <c r="G1857" s="160"/>
      <c r="H1857" s="160"/>
      <c r="I1857" s="160"/>
      <c r="J1857" s="160"/>
      <c r="K1857" s="160"/>
      <c r="L1857" s="160"/>
      <c r="M1857" s="160"/>
      <c r="N1857" s="160"/>
      <c r="O1857" s="160"/>
      <c r="P1857" s="160"/>
      <c r="Q1857" s="160"/>
      <c r="R1857" s="160"/>
      <c r="S1857" s="160"/>
      <c r="T1857" s="160"/>
      <c r="U1857" s="160"/>
      <c r="V1857" s="160"/>
      <c r="W1857" s="160"/>
      <c r="X1857" s="151"/>
      <c r="Y1857" s="151"/>
      <c r="Z1857" s="151"/>
      <c r="AA1857" s="151"/>
      <c r="AB1857" s="151"/>
      <c r="AC1857" s="151"/>
      <c r="AD1857" s="151"/>
      <c r="AE1857" s="151"/>
      <c r="AF1857" s="151"/>
      <c r="AG1857" s="151" t="s">
        <v>305</v>
      </c>
      <c r="AH1857" s="151">
        <v>0</v>
      </c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1" x14ac:dyDescent="0.2">
      <c r="A1858" s="158"/>
      <c r="B1858" s="159"/>
      <c r="C1858" s="201" t="s">
        <v>1063</v>
      </c>
      <c r="D1858" s="193"/>
      <c r="E1858" s="194">
        <v>7.5</v>
      </c>
      <c r="F1858" s="160"/>
      <c r="G1858" s="160"/>
      <c r="H1858" s="160"/>
      <c r="I1858" s="160"/>
      <c r="J1858" s="160"/>
      <c r="K1858" s="160"/>
      <c r="L1858" s="160"/>
      <c r="M1858" s="160"/>
      <c r="N1858" s="160"/>
      <c r="O1858" s="160"/>
      <c r="P1858" s="160"/>
      <c r="Q1858" s="160"/>
      <c r="R1858" s="160"/>
      <c r="S1858" s="160"/>
      <c r="T1858" s="160"/>
      <c r="U1858" s="160"/>
      <c r="V1858" s="160"/>
      <c r="W1858" s="160"/>
      <c r="X1858" s="151"/>
      <c r="Y1858" s="151"/>
      <c r="Z1858" s="151"/>
      <c r="AA1858" s="151"/>
      <c r="AB1858" s="151"/>
      <c r="AC1858" s="151"/>
      <c r="AD1858" s="151"/>
      <c r="AE1858" s="151"/>
      <c r="AF1858" s="151"/>
      <c r="AG1858" s="151" t="s">
        <v>305</v>
      </c>
      <c r="AH1858" s="151">
        <v>0</v>
      </c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1" x14ac:dyDescent="0.2">
      <c r="A1859" s="158"/>
      <c r="B1859" s="159"/>
      <c r="C1859" s="201" t="s">
        <v>1064</v>
      </c>
      <c r="D1859" s="193"/>
      <c r="E1859" s="194">
        <v>44.4</v>
      </c>
      <c r="F1859" s="160"/>
      <c r="G1859" s="160"/>
      <c r="H1859" s="160"/>
      <c r="I1859" s="160"/>
      <c r="J1859" s="160"/>
      <c r="K1859" s="160"/>
      <c r="L1859" s="160"/>
      <c r="M1859" s="160"/>
      <c r="N1859" s="160"/>
      <c r="O1859" s="160"/>
      <c r="P1859" s="160"/>
      <c r="Q1859" s="160"/>
      <c r="R1859" s="160"/>
      <c r="S1859" s="160"/>
      <c r="T1859" s="160"/>
      <c r="U1859" s="160"/>
      <c r="V1859" s="160"/>
      <c r="W1859" s="160"/>
      <c r="X1859" s="151"/>
      <c r="Y1859" s="151"/>
      <c r="Z1859" s="151"/>
      <c r="AA1859" s="151"/>
      <c r="AB1859" s="151"/>
      <c r="AC1859" s="151"/>
      <c r="AD1859" s="151"/>
      <c r="AE1859" s="151"/>
      <c r="AF1859" s="151"/>
      <c r="AG1859" s="151" t="s">
        <v>305</v>
      </c>
      <c r="AH1859" s="151">
        <v>0</v>
      </c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outlineLevel="1" x14ac:dyDescent="0.2">
      <c r="A1860" s="158"/>
      <c r="B1860" s="159"/>
      <c r="C1860" s="201" t="s">
        <v>1065</v>
      </c>
      <c r="D1860" s="193"/>
      <c r="E1860" s="194">
        <v>40.4</v>
      </c>
      <c r="F1860" s="160"/>
      <c r="G1860" s="160"/>
      <c r="H1860" s="160"/>
      <c r="I1860" s="160"/>
      <c r="J1860" s="160"/>
      <c r="K1860" s="160"/>
      <c r="L1860" s="160"/>
      <c r="M1860" s="160"/>
      <c r="N1860" s="160"/>
      <c r="O1860" s="160"/>
      <c r="P1860" s="160"/>
      <c r="Q1860" s="160"/>
      <c r="R1860" s="160"/>
      <c r="S1860" s="160"/>
      <c r="T1860" s="160"/>
      <c r="U1860" s="160"/>
      <c r="V1860" s="160"/>
      <c r="W1860" s="160"/>
      <c r="X1860" s="151"/>
      <c r="Y1860" s="151"/>
      <c r="Z1860" s="151"/>
      <c r="AA1860" s="151"/>
      <c r="AB1860" s="151"/>
      <c r="AC1860" s="151"/>
      <c r="AD1860" s="151"/>
      <c r="AE1860" s="151"/>
      <c r="AF1860" s="151"/>
      <c r="AG1860" s="151" t="s">
        <v>305</v>
      </c>
      <c r="AH1860" s="151">
        <v>0</v>
      </c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outlineLevel="1" x14ac:dyDescent="0.2">
      <c r="A1861" s="158"/>
      <c r="B1861" s="159"/>
      <c r="C1861" s="201" t="s">
        <v>1066</v>
      </c>
      <c r="D1861" s="193"/>
      <c r="E1861" s="194">
        <v>3.8</v>
      </c>
      <c r="F1861" s="160"/>
      <c r="G1861" s="160"/>
      <c r="H1861" s="160"/>
      <c r="I1861" s="160"/>
      <c r="J1861" s="160"/>
      <c r="K1861" s="160"/>
      <c r="L1861" s="160"/>
      <c r="M1861" s="160"/>
      <c r="N1861" s="160"/>
      <c r="O1861" s="160"/>
      <c r="P1861" s="160"/>
      <c r="Q1861" s="160"/>
      <c r="R1861" s="160"/>
      <c r="S1861" s="160"/>
      <c r="T1861" s="160"/>
      <c r="U1861" s="160"/>
      <c r="V1861" s="160"/>
      <c r="W1861" s="160"/>
      <c r="X1861" s="151"/>
      <c r="Y1861" s="151"/>
      <c r="Z1861" s="151"/>
      <c r="AA1861" s="151"/>
      <c r="AB1861" s="151"/>
      <c r="AC1861" s="151"/>
      <c r="AD1861" s="151"/>
      <c r="AE1861" s="151"/>
      <c r="AF1861" s="151"/>
      <c r="AG1861" s="151" t="s">
        <v>305</v>
      </c>
      <c r="AH1861" s="151">
        <v>0</v>
      </c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1" x14ac:dyDescent="0.2">
      <c r="A1862" s="158"/>
      <c r="B1862" s="159"/>
      <c r="C1862" s="201" t="s">
        <v>1079</v>
      </c>
      <c r="D1862" s="193"/>
      <c r="E1862" s="194">
        <v>3.3</v>
      </c>
      <c r="F1862" s="160"/>
      <c r="G1862" s="160"/>
      <c r="H1862" s="160"/>
      <c r="I1862" s="160"/>
      <c r="J1862" s="160"/>
      <c r="K1862" s="160"/>
      <c r="L1862" s="160"/>
      <c r="M1862" s="160"/>
      <c r="N1862" s="160"/>
      <c r="O1862" s="160"/>
      <c r="P1862" s="160"/>
      <c r="Q1862" s="160"/>
      <c r="R1862" s="160"/>
      <c r="S1862" s="160"/>
      <c r="T1862" s="160"/>
      <c r="U1862" s="160"/>
      <c r="V1862" s="160"/>
      <c r="W1862" s="160"/>
      <c r="X1862" s="151"/>
      <c r="Y1862" s="151"/>
      <c r="Z1862" s="151"/>
      <c r="AA1862" s="151"/>
      <c r="AB1862" s="151"/>
      <c r="AC1862" s="151"/>
      <c r="AD1862" s="151"/>
      <c r="AE1862" s="151"/>
      <c r="AF1862" s="151"/>
      <c r="AG1862" s="151" t="s">
        <v>305</v>
      </c>
      <c r="AH1862" s="151">
        <v>0</v>
      </c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ht="22.5" outlineLevel="1" x14ac:dyDescent="0.2">
      <c r="A1863" s="171">
        <v>283</v>
      </c>
      <c r="B1863" s="172" t="s">
        <v>1975</v>
      </c>
      <c r="C1863" s="188" t="s">
        <v>1976</v>
      </c>
      <c r="D1863" s="173" t="s">
        <v>327</v>
      </c>
      <c r="E1863" s="174">
        <v>1.76</v>
      </c>
      <c r="F1863" s="175"/>
      <c r="G1863" s="176">
        <f>ROUND(E1863*F1863,2)</f>
        <v>0</v>
      </c>
      <c r="H1863" s="175"/>
      <c r="I1863" s="176">
        <f>ROUND(E1863*H1863,2)</f>
        <v>0</v>
      </c>
      <c r="J1863" s="175"/>
      <c r="K1863" s="176">
        <f>ROUND(E1863*J1863,2)</f>
        <v>0</v>
      </c>
      <c r="L1863" s="176">
        <v>21</v>
      </c>
      <c r="M1863" s="176">
        <f>G1863*(1+L1863/100)</f>
        <v>0</v>
      </c>
      <c r="N1863" s="176">
        <v>0.01</v>
      </c>
      <c r="O1863" s="176">
        <f>ROUND(E1863*N1863,2)</f>
        <v>0.02</v>
      </c>
      <c r="P1863" s="176">
        <v>0</v>
      </c>
      <c r="Q1863" s="176">
        <f>ROUND(E1863*P1863,2)</f>
        <v>0</v>
      </c>
      <c r="R1863" s="176" t="s">
        <v>1962</v>
      </c>
      <c r="S1863" s="176" t="s">
        <v>239</v>
      </c>
      <c r="T1863" s="177" t="s">
        <v>300</v>
      </c>
      <c r="U1863" s="160">
        <v>0.05</v>
      </c>
      <c r="V1863" s="160">
        <f>ROUND(E1863*U1863,2)</f>
        <v>0.09</v>
      </c>
      <c r="W1863" s="160"/>
      <c r="X1863" s="151"/>
      <c r="Y1863" s="151"/>
      <c r="Z1863" s="151"/>
      <c r="AA1863" s="151"/>
      <c r="AB1863" s="151"/>
      <c r="AC1863" s="151"/>
      <c r="AD1863" s="151"/>
      <c r="AE1863" s="151"/>
      <c r="AF1863" s="151"/>
      <c r="AG1863" s="151" t="s">
        <v>636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51"/>
      <c r="BB1863" s="151"/>
      <c r="BC1863" s="151"/>
      <c r="BD1863" s="151"/>
      <c r="BE1863" s="151"/>
      <c r="BF1863" s="151"/>
      <c r="BG1863" s="151"/>
      <c r="BH1863" s="151"/>
    </row>
    <row r="1864" spans="1:60" outlineLevel="1" x14ac:dyDescent="0.2">
      <c r="A1864" s="158"/>
      <c r="B1864" s="159"/>
      <c r="C1864" s="201" t="s">
        <v>1977</v>
      </c>
      <c r="D1864" s="193"/>
      <c r="E1864" s="194">
        <v>1.76</v>
      </c>
      <c r="F1864" s="160"/>
      <c r="G1864" s="160"/>
      <c r="H1864" s="160"/>
      <c r="I1864" s="160"/>
      <c r="J1864" s="160"/>
      <c r="K1864" s="160"/>
      <c r="L1864" s="160"/>
      <c r="M1864" s="160"/>
      <c r="N1864" s="160"/>
      <c r="O1864" s="160"/>
      <c r="P1864" s="160"/>
      <c r="Q1864" s="160"/>
      <c r="R1864" s="160"/>
      <c r="S1864" s="160"/>
      <c r="T1864" s="160"/>
      <c r="U1864" s="160"/>
      <c r="V1864" s="160"/>
      <c r="W1864" s="160"/>
      <c r="X1864" s="151"/>
      <c r="Y1864" s="151"/>
      <c r="Z1864" s="151"/>
      <c r="AA1864" s="151"/>
      <c r="AB1864" s="151"/>
      <c r="AC1864" s="151"/>
      <c r="AD1864" s="151"/>
      <c r="AE1864" s="151"/>
      <c r="AF1864" s="151"/>
      <c r="AG1864" s="151" t="s">
        <v>305</v>
      </c>
      <c r="AH1864" s="151">
        <v>0</v>
      </c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outlineLevel="1" x14ac:dyDescent="0.2">
      <c r="A1865" s="171">
        <v>284</v>
      </c>
      <c r="B1865" s="172" t="s">
        <v>1978</v>
      </c>
      <c r="C1865" s="188" t="s">
        <v>1979</v>
      </c>
      <c r="D1865" s="173" t="s">
        <v>342</v>
      </c>
      <c r="E1865" s="174">
        <v>32.01</v>
      </c>
      <c r="F1865" s="175"/>
      <c r="G1865" s="176">
        <f>ROUND(E1865*F1865,2)</f>
        <v>0</v>
      </c>
      <c r="H1865" s="175"/>
      <c r="I1865" s="176">
        <f>ROUND(E1865*H1865,2)</f>
        <v>0</v>
      </c>
      <c r="J1865" s="175"/>
      <c r="K1865" s="176">
        <f>ROUND(E1865*J1865,2)</f>
        <v>0</v>
      </c>
      <c r="L1865" s="176">
        <v>21</v>
      </c>
      <c r="M1865" s="176">
        <f>G1865*(1+L1865/100)</f>
        <v>0</v>
      </c>
      <c r="N1865" s="176">
        <v>6.8000000000000005E-4</v>
      </c>
      <c r="O1865" s="176">
        <f>ROUND(E1865*N1865,2)</f>
        <v>0.02</v>
      </c>
      <c r="P1865" s="176">
        <v>0</v>
      </c>
      <c r="Q1865" s="176">
        <f>ROUND(E1865*P1865,2)</f>
        <v>0</v>
      </c>
      <c r="R1865" s="176" t="s">
        <v>459</v>
      </c>
      <c r="S1865" s="176" t="s">
        <v>239</v>
      </c>
      <c r="T1865" s="177" t="s">
        <v>300</v>
      </c>
      <c r="U1865" s="160">
        <v>0</v>
      </c>
      <c r="V1865" s="160">
        <f>ROUND(E1865*U1865,2)</f>
        <v>0</v>
      </c>
      <c r="W1865" s="160"/>
      <c r="X1865" s="151"/>
      <c r="Y1865" s="151"/>
      <c r="Z1865" s="151"/>
      <c r="AA1865" s="151"/>
      <c r="AB1865" s="151"/>
      <c r="AC1865" s="151"/>
      <c r="AD1865" s="151"/>
      <c r="AE1865" s="151"/>
      <c r="AF1865" s="151"/>
      <c r="AG1865" s="151" t="s">
        <v>654</v>
      </c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1" x14ac:dyDescent="0.2">
      <c r="A1866" s="158"/>
      <c r="B1866" s="159"/>
      <c r="C1866" s="201" t="s">
        <v>1980</v>
      </c>
      <c r="D1866" s="193"/>
      <c r="E1866" s="194">
        <v>32.01</v>
      </c>
      <c r="F1866" s="160"/>
      <c r="G1866" s="160"/>
      <c r="H1866" s="160"/>
      <c r="I1866" s="160"/>
      <c r="J1866" s="160"/>
      <c r="K1866" s="160"/>
      <c r="L1866" s="160"/>
      <c r="M1866" s="160"/>
      <c r="N1866" s="160"/>
      <c r="O1866" s="160"/>
      <c r="P1866" s="160"/>
      <c r="Q1866" s="160"/>
      <c r="R1866" s="160"/>
      <c r="S1866" s="160"/>
      <c r="T1866" s="160"/>
      <c r="U1866" s="160"/>
      <c r="V1866" s="160"/>
      <c r="W1866" s="160"/>
      <c r="X1866" s="151"/>
      <c r="Y1866" s="151"/>
      <c r="Z1866" s="151"/>
      <c r="AA1866" s="151"/>
      <c r="AB1866" s="151"/>
      <c r="AC1866" s="151"/>
      <c r="AD1866" s="151"/>
      <c r="AE1866" s="151"/>
      <c r="AF1866" s="151"/>
      <c r="AG1866" s="151" t="s">
        <v>305</v>
      </c>
      <c r="AH1866" s="151">
        <v>0</v>
      </c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ht="33.75" outlineLevel="1" x14ac:dyDescent="0.2">
      <c r="A1867" s="171">
        <v>285</v>
      </c>
      <c r="B1867" s="172" t="s">
        <v>1981</v>
      </c>
      <c r="C1867" s="188" t="s">
        <v>1982</v>
      </c>
      <c r="D1867" s="173" t="s">
        <v>327</v>
      </c>
      <c r="E1867" s="174">
        <v>4.5599999999999996</v>
      </c>
      <c r="F1867" s="175"/>
      <c r="G1867" s="176">
        <f>ROUND(E1867*F1867,2)</f>
        <v>0</v>
      </c>
      <c r="H1867" s="175"/>
      <c r="I1867" s="176">
        <f>ROUND(E1867*H1867,2)</f>
        <v>0</v>
      </c>
      <c r="J1867" s="175"/>
      <c r="K1867" s="176">
        <f>ROUND(E1867*J1867,2)</f>
        <v>0</v>
      </c>
      <c r="L1867" s="176">
        <v>21</v>
      </c>
      <c r="M1867" s="176">
        <f>G1867*(1+L1867/100)</f>
        <v>0</v>
      </c>
      <c r="N1867" s="176">
        <v>3.0000000000000001E-3</v>
      </c>
      <c r="O1867" s="176">
        <f>ROUND(E1867*N1867,2)</f>
        <v>0.01</v>
      </c>
      <c r="P1867" s="176">
        <v>0</v>
      </c>
      <c r="Q1867" s="176">
        <f>ROUND(E1867*P1867,2)</f>
        <v>0</v>
      </c>
      <c r="R1867" s="176" t="s">
        <v>459</v>
      </c>
      <c r="S1867" s="176" t="s">
        <v>239</v>
      </c>
      <c r="T1867" s="177" t="s">
        <v>300</v>
      </c>
      <c r="U1867" s="160">
        <v>0</v>
      </c>
      <c r="V1867" s="160">
        <f>ROUND(E1867*U1867,2)</f>
        <v>0</v>
      </c>
      <c r="W1867" s="160"/>
      <c r="X1867" s="151"/>
      <c r="Y1867" s="151"/>
      <c r="Z1867" s="151"/>
      <c r="AA1867" s="151"/>
      <c r="AB1867" s="151"/>
      <c r="AC1867" s="151"/>
      <c r="AD1867" s="151"/>
      <c r="AE1867" s="151"/>
      <c r="AF1867" s="151"/>
      <c r="AG1867" s="151" t="s">
        <v>654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outlineLevel="1" x14ac:dyDescent="0.2">
      <c r="A1868" s="158"/>
      <c r="B1868" s="159"/>
      <c r="C1868" s="201" t="s">
        <v>1983</v>
      </c>
      <c r="D1868" s="193"/>
      <c r="E1868" s="194">
        <v>4.5599999999999996</v>
      </c>
      <c r="F1868" s="160"/>
      <c r="G1868" s="160"/>
      <c r="H1868" s="160"/>
      <c r="I1868" s="160"/>
      <c r="J1868" s="160"/>
      <c r="K1868" s="160"/>
      <c r="L1868" s="160"/>
      <c r="M1868" s="160"/>
      <c r="N1868" s="160"/>
      <c r="O1868" s="160"/>
      <c r="P1868" s="160"/>
      <c r="Q1868" s="160"/>
      <c r="R1868" s="160"/>
      <c r="S1868" s="160"/>
      <c r="T1868" s="160"/>
      <c r="U1868" s="160"/>
      <c r="V1868" s="160"/>
      <c r="W1868" s="160"/>
      <c r="X1868" s="151"/>
      <c r="Y1868" s="151"/>
      <c r="Z1868" s="151"/>
      <c r="AA1868" s="151"/>
      <c r="AB1868" s="151"/>
      <c r="AC1868" s="151"/>
      <c r="AD1868" s="151"/>
      <c r="AE1868" s="151"/>
      <c r="AF1868" s="151"/>
      <c r="AG1868" s="151" t="s">
        <v>305</v>
      </c>
      <c r="AH1868" s="151">
        <v>0</v>
      </c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51"/>
      <c r="BB1868" s="151"/>
      <c r="BC1868" s="151"/>
      <c r="BD1868" s="151"/>
      <c r="BE1868" s="151"/>
      <c r="BF1868" s="151"/>
      <c r="BG1868" s="151"/>
      <c r="BH1868" s="151"/>
    </row>
    <row r="1869" spans="1:60" ht="22.5" outlineLevel="1" x14ac:dyDescent="0.2">
      <c r="A1869" s="171">
        <v>286</v>
      </c>
      <c r="B1869" s="172" t="s">
        <v>1984</v>
      </c>
      <c r="C1869" s="188" t="s">
        <v>1985</v>
      </c>
      <c r="D1869" s="173" t="s">
        <v>327</v>
      </c>
      <c r="E1869" s="174">
        <v>352.02719999999999</v>
      </c>
      <c r="F1869" s="175"/>
      <c r="G1869" s="176">
        <f>ROUND(E1869*F1869,2)</f>
        <v>0</v>
      </c>
      <c r="H1869" s="175"/>
      <c r="I1869" s="176">
        <f>ROUND(E1869*H1869,2)</f>
        <v>0</v>
      </c>
      <c r="J1869" s="175"/>
      <c r="K1869" s="176">
        <f>ROUND(E1869*J1869,2)</f>
        <v>0</v>
      </c>
      <c r="L1869" s="176">
        <v>21</v>
      </c>
      <c r="M1869" s="176">
        <f>G1869*(1+L1869/100)</f>
        <v>0</v>
      </c>
      <c r="N1869" s="176">
        <v>3.1700000000000001E-3</v>
      </c>
      <c r="O1869" s="176">
        <f>ROUND(E1869*N1869,2)</f>
        <v>1.1200000000000001</v>
      </c>
      <c r="P1869" s="176">
        <v>0</v>
      </c>
      <c r="Q1869" s="176">
        <f>ROUND(E1869*P1869,2)</f>
        <v>0</v>
      </c>
      <c r="R1869" s="176" t="s">
        <v>459</v>
      </c>
      <c r="S1869" s="176" t="s">
        <v>239</v>
      </c>
      <c r="T1869" s="177" t="s">
        <v>300</v>
      </c>
      <c r="U1869" s="160">
        <v>0</v>
      </c>
      <c r="V1869" s="160">
        <f>ROUND(E1869*U1869,2)</f>
        <v>0</v>
      </c>
      <c r="W1869" s="160"/>
      <c r="X1869" s="151"/>
      <c r="Y1869" s="151"/>
      <c r="Z1869" s="151"/>
      <c r="AA1869" s="151"/>
      <c r="AB1869" s="151"/>
      <c r="AC1869" s="151"/>
      <c r="AD1869" s="151"/>
      <c r="AE1869" s="151"/>
      <c r="AF1869" s="151"/>
      <c r="AG1869" s="151" t="s">
        <v>654</v>
      </c>
      <c r="AH1869" s="151"/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1" x14ac:dyDescent="0.2">
      <c r="A1870" s="158"/>
      <c r="B1870" s="159"/>
      <c r="C1870" s="201" t="s">
        <v>1986</v>
      </c>
      <c r="D1870" s="193"/>
      <c r="E1870" s="194">
        <v>5.5872000000000002</v>
      </c>
      <c r="F1870" s="160"/>
      <c r="G1870" s="160"/>
      <c r="H1870" s="160"/>
      <c r="I1870" s="160"/>
      <c r="J1870" s="160"/>
      <c r="K1870" s="160"/>
      <c r="L1870" s="160"/>
      <c r="M1870" s="160"/>
      <c r="N1870" s="160"/>
      <c r="O1870" s="160"/>
      <c r="P1870" s="160"/>
      <c r="Q1870" s="160"/>
      <c r="R1870" s="160"/>
      <c r="S1870" s="160"/>
      <c r="T1870" s="160"/>
      <c r="U1870" s="160"/>
      <c r="V1870" s="160"/>
      <c r="W1870" s="160"/>
      <c r="X1870" s="151"/>
      <c r="Y1870" s="151"/>
      <c r="Z1870" s="151"/>
      <c r="AA1870" s="151"/>
      <c r="AB1870" s="151"/>
      <c r="AC1870" s="151"/>
      <c r="AD1870" s="151"/>
      <c r="AE1870" s="151"/>
      <c r="AF1870" s="151"/>
      <c r="AG1870" s="151" t="s">
        <v>305</v>
      </c>
      <c r="AH1870" s="151">
        <v>0</v>
      </c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outlineLevel="1" x14ac:dyDescent="0.2">
      <c r="A1871" s="158"/>
      <c r="B1871" s="159"/>
      <c r="C1871" s="202" t="s">
        <v>319</v>
      </c>
      <c r="D1871" s="195"/>
      <c r="E1871" s="196"/>
      <c r="F1871" s="160"/>
      <c r="G1871" s="160"/>
      <c r="H1871" s="160"/>
      <c r="I1871" s="160"/>
      <c r="J1871" s="160"/>
      <c r="K1871" s="160"/>
      <c r="L1871" s="160"/>
      <c r="M1871" s="160"/>
      <c r="N1871" s="160"/>
      <c r="O1871" s="160"/>
      <c r="P1871" s="160"/>
      <c r="Q1871" s="160"/>
      <c r="R1871" s="160"/>
      <c r="S1871" s="160"/>
      <c r="T1871" s="160"/>
      <c r="U1871" s="160"/>
      <c r="V1871" s="160"/>
      <c r="W1871" s="160"/>
      <c r="X1871" s="151"/>
      <c r="Y1871" s="151"/>
      <c r="Z1871" s="151"/>
      <c r="AA1871" s="151"/>
      <c r="AB1871" s="151"/>
      <c r="AC1871" s="151"/>
      <c r="AD1871" s="151"/>
      <c r="AE1871" s="151"/>
      <c r="AF1871" s="151"/>
      <c r="AG1871" s="151" t="s">
        <v>305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1" x14ac:dyDescent="0.2">
      <c r="A1872" s="158"/>
      <c r="B1872" s="159"/>
      <c r="C1872" s="203" t="s">
        <v>1588</v>
      </c>
      <c r="D1872" s="195"/>
      <c r="E1872" s="196">
        <v>75.7</v>
      </c>
      <c r="F1872" s="160"/>
      <c r="G1872" s="160"/>
      <c r="H1872" s="160"/>
      <c r="I1872" s="160"/>
      <c r="J1872" s="160"/>
      <c r="K1872" s="160"/>
      <c r="L1872" s="160"/>
      <c r="M1872" s="160"/>
      <c r="N1872" s="160"/>
      <c r="O1872" s="160"/>
      <c r="P1872" s="160"/>
      <c r="Q1872" s="160"/>
      <c r="R1872" s="160"/>
      <c r="S1872" s="160"/>
      <c r="T1872" s="160"/>
      <c r="U1872" s="160"/>
      <c r="V1872" s="160"/>
      <c r="W1872" s="160"/>
      <c r="X1872" s="151"/>
      <c r="Y1872" s="151"/>
      <c r="Z1872" s="151"/>
      <c r="AA1872" s="151"/>
      <c r="AB1872" s="151"/>
      <c r="AC1872" s="151"/>
      <c r="AD1872" s="151"/>
      <c r="AE1872" s="151"/>
      <c r="AF1872" s="151"/>
      <c r="AG1872" s="151" t="s">
        <v>305</v>
      </c>
      <c r="AH1872" s="151">
        <v>2</v>
      </c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1" x14ac:dyDescent="0.2">
      <c r="A1873" s="158"/>
      <c r="B1873" s="159"/>
      <c r="C1873" s="203" t="s">
        <v>1602</v>
      </c>
      <c r="D1873" s="195"/>
      <c r="E1873" s="196">
        <v>12.6</v>
      </c>
      <c r="F1873" s="160"/>
      <c r="G1873" s="160"/>
      <c r="H1873" s="160"/>
      <c r="I1873" s="160"/>
      <c r="J1873" s="160"/>
      <c r="K1873" s="160"/>
      <c r="L1873" s="160"/>
      <c r="M1873" s="160"/>
      <c r="N1873" s="160"/>
      <c r="O1873" s="160"/>
      <c r="P1873" s="160"/>
      <c r="Q1873" s="160"/>
      <c r="R1873" s="160"/>
      <c r="S1873" s="160"/>
      <c r="T1873" s="160"/>
      <c r="U1873" s="160"/>
      <c r="V1873" s="160"/>
      <c r="W1873" s="160"/>
      <c r="X1873" s="151"/>
      <c r="Y1873" s="151"/>
      <c r="Z1873" s="151"/>
      <c r="AA1873" s="151"/>
      <c r="AB1873" s="151"/>
      <c r="AC1873" s="151"/>
      <c r="AD1873" s="151"/>
      <c r="AE1873" s="151"/>
      <c r="AF1873" s="151"/>
      <c r="AG1873" s="151" t="s">
        <v>305</v>
      </c>
      <c r="AH1873" s="151">
        <v>2</v>
      </c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1" x14ac:dyDescent="0.2">
      <c r="A1874" s="158"/>
      <c r="B1874" s="159"/>
      <c r="C1874" s="203" t="s">
        <v>1605</v>
      </c>
      <c r="D1874" s="195"/>
      <c r="E1874" s="196">
        <v>104.8</v>
      </c>
      <c r="F1874" s="160"/>
      <c r="G1874" s="160"/>
      <c r="H1874" s="160"/>
      <c r="I1874" s="160"/>
      <c r="J1874" s="160"/>
      <c r="K1874" s="160"/>
      <c r="L1874" s="160"/>
      <c r="M1874" s="160"/>
      <c r="N1874" s="160"/>
      <c r="O1874" s="160"/>
      <c r="P1874" s="160"/>
      <c r="Q1874" s="160"/>
      <c r="R1874" s="160"/>
      <c r="S1874" s="160"/>
      <c r="T1874" s="160"/>
      <c r="U1874" s="160"/>
      <c r="V1874" s="160"/>
      <c r="W1874" s="160"/>
      <c r="X1874" s="151"/>
      <c r="Y1874" s="151"/>
      <c r="Z1874" s="151"/>
      <c r="AA1874" s="151"/>
      <c r="AB1874" s="151"/>
      <c r="AC1874" s="151"/>
      <c r="AD1874" s="151"/>
      <c r="AE1874" s="151"/>
      <c r="AF1874" s="151"/>
      <c r="AG1874" s="151" t="s">
        <v>305</v>
      </c>
      <c r="AH1874" s="151">
        <v>2</v>
      </c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outlineLevel="1" x14ac:dyDescent="0.2">
      <c r="A1875" s="158"/>
      <c r="B1875" s="159"/>
      <c r="C1875" s="203" t="s">
        <v>1606</v>
      </c>
      <c r="D1875" s="195"/>
      <c r="E1875" s="196">
        <v>7.5</v>
      </c>
      <c r="F1875" s="160"/>
      <c r="G1875" s="160"/>
      <c r="H1875" s="160"/>
      <c r="I1875" s="160"/>
      <c r="J1875" s="160"/>
      <c r="K1875" s="160"/>
      <c r="L1875" s="160"/>
      <c r="M1875" s="160"/>
      <c r="N1875" s="160"/>
      <c r="O1875" s="160"/>
      <c r="P1875" s="160"/>
      <c r="Q1875" s="160"/>
      <c r="R1875" s="160"/>
      <c r="S1875" s="160"/>
      <c r="T1875" s="160"/>
      <c r="U1875" s="160"/>
      <c r="V1875" s="160"/>
      <c r="W1875" s="160"/>
      <c r="X1875" s="151"/>
      <c r="Y1875" s="151"/>
      <c r="Z1875" s="151"/>
      <c r="AA1875" s="151"/>
      <c r="AB1875" s="151"/>
      <c r="AC1875" s="151"/>
      <c r="AD1875" s="151"/>
      <c r="AE1875" s="151"/>
      <c r="AF1875" s="151"/>
      <c r="AG1875" s="151" t="s">
        <v>305</v>
      </c>
      <c r="AH1875" s="151">
        <v>2</v>
      </c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outlineLevel="1" x14ac:dyDescent="0.2">
      <c r="A1876" s="158"/>
      <c r="B1876" s="159"/>
      <c r="C1876" s="203" t="s">
        <v>1607</v>
      </c>
      <c r="D1876" s="195"/>
      <c r="E1876" s="196">
        <v>44.4</v>
      </c>
      <c r="F1876" s="160"/>
      <c r="G1876" s="160"/>
      <c r="H1876" s="160"/>
      <c r="I1876" s="160"/>
      <c r="J1876" s="160"/>
      <c r="K1876" s="160"/>
      <c r="L1876" s="160"/>
      <c r="M1876" s="160"/>
      <c r="N1876" s="160"/>
      <c r="O1876" s="160"/>
      <c r="P1876" s="160"/>
      <c r="Q1876" s="160"/>
      <c r="R1876" s="160"/>
      <c r="S1876" s="160"/>
      <c r="T1876" s="160"/>
      <c r="U1876" s="160"/>
      <c r="V1876" s="160"/>
      <c r="W1876" s="160"/>
      <c r="X1876" s="151"/>
      <c r="Y1876" s="151"/>
      <c r="Z1876" s="151"/>
      <c r="AA1876" s="151"/>
      <c r="AB1876" s="151"/>
      <c r="AC1876" s="151"/>
      <c r="AD1876" s="151"/>
      <c r="AE1876" s="151"/>
      <c r="AF1876" s="151"/>
      <c r="AG1876" s="151" t="s">
        <v>305</v>
      </c>
      <c r="AH1876" s="151">
        <v>2</v>
      </c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1" x14ac:dyDescent="0.2">
      <c r="A1877" s="158"/>
      <c r="B1877" s="159"/>
      <c r="C1877" s="203" t="s">
        <v>1608</v>
      </c>
      <c r="D1877" s="195"/>
      <c r="E1877" s="196">
        <v>40.4</v>
      </c>
      <c r="F1877" s="160"/>
      <c r="G1877" s="160"/>
      <c r="H1877" s="160"/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0"/>
      <c r="S1877" s="160"/>
      <c r="T1877" s="160"/>
      <c r="U1877" s="160"/>
      <c r="V1877" s="160"/>
      <c r="W1877" s="160"/>
      <c r="X1877" s="151"/>
      <c r="Y1877" s="151"/>
      <c r="Z1877" s="151"/>
      <c r="AA1877" s="151"/>
      <c r="AB1877" s="151"/>
      <c r="AC1877" s="151"/>
      <c r="AD1877" s="151"/>
      <c r="AE1877" s="151"/>
      <c r="AF1877" s="151"/>
      <c r="AG1877" s="151" t="s">
        <v>305</v>
      </c>
      <c r="AH1877" s="151">
        <v>2</v>
      </c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1" x14ac:dyDescent="0.2">
      <c r="A1878" s="158"/>
      <c r="B1878" s="159"/>
      <c r="C1878" s="203" t="s">
        <v>1610</v>
      </c>
      <c r="D1878" s="195"/>
      <c r="E1878" s="196">
        <v>3.3</v>
      </c>
      <c r="F1878" s="160"/>
      <c r="G1878" s="160"/>
      <c r="H1878" s="160"/>
      <c r="I1878" s="160"/>
      <c r="J1878" s="160"/>
      <c r="K1878" s="160"/>
      <c r="L1878" s="160"/>
      <c r="M1878" s="160"/>
      <c r="N1878" s="160"/>
      <c r="O1878" s="160"/>
      <c r="P1878" s="160"/>
      <c r="Q1878" s="160"/>
      <c r="R1878" s="160"/>
      <c r="S1878" s="160"/>
      <c r="T1878" s="160"/>
      <c r="U1878" s="160"/>
      <c r="V1878" s="160"/>
      <c r="W1878" s="160"/>
      <c r="X1878" s="151"/>
      <c r="Y1878" s="151"/>
      <c r="Z1878" s="151"/>
      <c r="AA1878" s="151"/>
      <c r="AB1878" s="151"/>
      <c r="AC1878" s="151"/>
      <c r="AD1878" s="151"/>
      <c r="AE1878" s="151"/>
      <c r="AF1878" s="151"/>
      <c r="AG1878" s="151" t="s">
        <v>305</v>
      </c>
      <c r="AH1878" s="151">
        <v>2</v>
      </c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outlineLevel="1" x14ac:dyDescent="0.2">
      <c r="A1879" s="158"/>
      <c r="B1879" s="159"/>
      <c r="C1879" s="204" t="s">
        <v>322</v>
      </c>
      <c r="D1879" s="197"/>
      <c r="E1879" s="198">
        <v>288.7</v>
      </c>
      <c r="F1879" s="160"/>
      <c r="G1879" s="160"/>
      <c r="H1879" s="160"/>
      <c r="I1879" s="160"/>
      <c r="J1879" s="160"/>
      <c r="K1879" s="160"/>
      <c r="L1879" s="160"/>
      <c r="M1879" s="160"/>
      <c r="N1879" s="160"/>
      <c r="O1879" s="160"/>
      <c r="P1879" s="160"/>
      <c r="Q1879" s="160"/>
      <c r="R1879" s="160"/>
      <c r="S1879" s="160"/>
      <c r="T1879" s="160"/>
      <c r="U1879" s="160"/>
      <c r="V1879" s="160"/>
      <c r="W1879" s="160"/>
      <c r="X1879" s="151"/>
      <c r="Y1879" s="151"/>
      <c r="Z1879" s="151"/>
      <c r="AA1879" s="151"/>
      <c r="AB1879" s="151"/>
      <c r="AC1879" s="151"/>
      <c r="AD1879" s="151"/>
      <c r="AE1879" s="151"/>
      <c r="AF1879" s="151"/>
      <c r="AG1879" s="151" t="s">
        <v>305</v>
      </c>
      <c r="AH1879" s="151">
        <v>3</v>
      </c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1" x14ac:dyDescent="0.2">
      <c r="A1880" s="158"/>
      <c r="B1880" s="159"/>
      <c r="C1880" s="202" t="s">
        <v>323</v>
      </c>
      <c r="D1880" s="195"/>
      <c r="E1880" s="196"/>
      <c r="F1880" s="160"/>
      <c r="G1880" s="160"/>
      <c r="H1880" s="160"/>
      <c r="I1880" s="160"/>
      <c r="J1880" s="160"/>
      <c r="K1880" s="160"/>
      <c r="L1880" s="160"/>
      <c r="M1880" s="160"/>
      <c r="N1880" s="160"/>
      <c r="O1880" s="160"/>
      <c r="P1880" s="160"/>
      <c r="Q1880" s="160"/>
      <c r="R1880" s="160"/>
      <c r="S1880" s="160"/>
      <c r="T1880" s="160"/>
      <c r="U1880" s="160"/>
      <c r="V1880" s="160"/>
      <c r="W1880" s="160"/>
      <c r="X1880" s="151"/>
      <c r="Y1880" s="151"/>
      <c r="Z1880" s="151"/>
      <c r="AA1880" s="151"/>
      <c r="AB1880" s="151"/>
      <c r="AC1880" s="151"/>
      <c r="AD1880" s="151"/>
      <c r="AE1880" s="151"/>
      <c r="AF1880" s="151"/>
      <c r="AG1880" s="151" t="s">
        <v>305</v>
      </c>
      <c r="AH1880" s="151"/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1" x14ac:dyDescent="0.2">
      <c r="A1881" s="158"/>
      <c r="B1881" s="159"/>
      <c r="C1881" s="201" t="s">
        <v>1987</v>
      </c>
      <c r="D1881" s="193"/>
      <c r="E1881" s="194">
        <v>346.44</v>
      </c>
      <c r="F1881" s="160"/>
      <c r="G1881" s="160"/>
      <c r="H1881" s="160"/>
      <c r="I1881" s="160"/>
      <c r="J1881" s="160"/>
      <c r="K1881" s="160"/>
      <c r="L1881" s="160"/>
      <c r="M1881" s="160"/>
      <c r="N1881" s="160"/>
      <c r="O1881" s="160"/>
      <c r="P1881" s="160"/>
      <c r="Q1881" s="160"/>
      <c r="R1881" s="160"/>
      <c r="S1881" s="160"/>
      <c r="T1881" s="160"/>
      <c r="U1881" s="160"/>
      <c r="V1881" s="160"/>
      <c r="W1881" s="160"/>
      <c r="X1881" s="151"/>
      <c r="Y1881" s="151"/>
      <c r="Z1881" s="151"/>
      <c r="AA1881" s="151"/>
      <c r="AB1881" s="151"/>
      <c r="AC1881" s="151"/>
      <c r="AD1881" s="151"/>
      <c r="AE1881" s="151"/>
      <c r="AF1881" s="151"/>
      <c r="AG1881" s="151" t="s">
        <v>305</v>
      </c>
      <c r="AH1881" s="151">
        <v>0</v>
      </c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1" x14ac:dyDescent="0.2">
      <c r="A1882" s="171">
        <v>287</v>
      </c>
      <c r="B1882" s="172" t="s">
        <v>1988</v>
      </c>
      <c r="C1882" s="188" t="s">
        <v>1989</v>
      </c>
      <c r="D1882" s="173" t="s">
        <v>314</v>
      </c>
      <c r="E1882" s="174">
        <v>1.3895500000000001</v>
      </c>
      <c r="F1882" s="175"/>
      <c r="G1882" s="176">
        <f>ROUND(E1882*F1882,2)</f>
        <v>0</v>
      </c>
      <c r="H1882" s="175"/>
      <c r="I1882" s="176">
        <f>ROUND(E1882*H1882,2)</f>
        <v>0</v>
      </c>
      <c r="J1882" s="175"/>
      <c r="K1882" s="176">
        <f>ROUND(E1882*J1882,2)</f>
        <v>0</v>
      </c>
      <c r="L1882" s="176">
        <v>21</v>
      </c>
      <c r="M1882" s="176">
        <f>G1882*(1+L1882/100)</f>
        <v>0</v>
      </c>
      <c r="N1882" s="176">
        <v>0</v>
      </c>
      <c r="O1882" s="176">
        <f>ROUND(E1882*N1882,2)</f>
        <v>0</v>
      </c>
      <c r="P1882" s="176">
        <v>0</v>
      </c>
      <c r="Q1882" s="176">
        <f>ROUND(E1882*P1882,2)</f>
        <v>0</v>
      </c>
      <c r="R1882" s="176" t="s">
        <v>1962</v>
      </c>
      <c r="S1882" s="176" t="s">
        <v>239</v>
      </c>
      <c r="T1882" s="177" t="s">
        <v>300</v>
      </c>
      <c r="U1882" s="160">
        <v>1.091</v>
      </c>
      <c r="V1882" s="160">
        <f>ROUND(E1882*U1882,2)</f>
        <v>1.52</v>
      </c>
      <c r="W1882" s="160"/>
      <c r="X1882" s="151"/>
      <c r="Y1882" s="151"/>
      <c r="Z1882" s="151"/>
      <c r="AA1882" s="151"/>
      <c r="AB1882" s="151"/>
      <c r="AC1882" s="151"/>
      <c r="AD1882" s="151"/>
      <c r="AE1882" s="151"/>
      <c r="AF1882" s="151"/>
      <c r="AG1882" s="151" t="s">
        <v>631</v>
      </c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outlineLevel="1" x14ac:dyDescent="0.2">
      <c r="A1883" s="158"/>
      <c r="B1883" s="159"/>
      <c r="C1883" s="265" t="s">
        <v>1990</v>
      </c>
      <c r="D1883" s="266"/>
      <c r="E1883" s="266"/>
      <c r="F1883" s="266"/>
      <c r="G1883" s="266"/>
      <c r="H1883" s="160"/>
      <c r="I1883" s="160"/>
      <c r="J1883" s="160"/>
      <c r="K1883" s="160"/>
      <c r="L1883" s="160"/>
      <c r="M1883" s="160"/>
      <c r="N1883" s="160"/>
      <c r="O1883" s="160"/>
      <c r="P1883" s="160"/>
      <c r="Q1883" s="160"/>
      <c r="R1883" s="160"/>
      <c r="S1883" s="160"/>
      <c r="T1883" s="160"/>
      <c r="U1883" s="160"/>
      <c r="V1883" s="160"/>
      <c r="W1883" s="160"/>
      <c r="X1883" s="151"/>
      <c r="Y1883" s="151"/>
      <c r="Z1883" s="151"/>
      <c r="AA1883" s="151"/>
      <c r="AB1883" s="151"/>
      <c r="AC1883" s="151"/>
      <c r="AD1883" s="151"/>
      <c r="AE1883" s="151"/>
      <c r="AF1883" s="151"/>
      <c r="AG1883" s="151" t="s">
        <v>303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 x14ac:dyDescent="0.2">
      <c r="A1884" s="165" t="s">
        <v>234</v>
      </c>
      <c r="B1884" s="166" t="s">
        <v>187</v>
      </c>
      <c r="C1884" s="187" t="s">
        <v>188</v>
      </c>
      <c r="D1884" s="167"/>
      <c r="E1884" s="168"/>
      <c r="F1884" s="169"/>
      <c r="G1884" s="169">
        <f>SUMIF(AG1885:AG1907,"&lt;&gt;NOR",G1885:G1907)</f>
        <v>0</v>
      </c>
      <c r="H1884" s="169"/>
      <c r="I1884" s="169">
        <f>SUM(I1885:I1907)</f>
        <v>0</v>
      </c>
      <c r="J1884" s="169"/>
      <c r="K1884" s="169">
        <f>SUM(K1885:K1907)</f>
        <v>0</v>
      </c>
      <c r="L1884" s="169"/>
      <c r="M1884" s="169">
        <f>SUM(M1885:M1907)</f>
        <v>0</v>
      </c>
      <c r="N1884" s="169"/>
      <c r="O1884" s="169">
        <f>SUM(O1885:O1907)</f>
        <v>1.84</v>
      </c>
      <c r="P1884" s="169"/>
      <c r="Q1884" s="169">
        <f>SUM(Q1885:Q1907)</f>
        <v>0</v>
      </c>
      <c r="R1884" s="169"/>
      <c r="S1884" s="169"/>
      <c r="T1884" s="170"/>
      <c r="U1884" s="164"/>
      <c r="V1884" s="164">
        <f>SUM(V1885:V1907)</f>
        <v>147.89999999999998</v>
      </c>
      <c r="W1884" s="164"/>
      <c r="AG1884" t="s">
        <v>235</v>
      </c>
    </row>
    <row r="1885" spans="1:60" ht="22.5" outlineLevel="1" x14ac:dyDescent="0.2">
      <c r="A1885" s="171">
        <v>288</v>
      </c>
      <c r="B1885" s="172" t="s">
        <v>1991</v>
      </c>
      <c r="C1885" s="188" t="s">
        <v>1992</v>
      </c>
      <c r="D1885" s="173" t="s">
        <v>342</v>
      </c>
      <c r="E1885" s="174">
        <v>46.84</v>
      </c>
      <c r="F1885" s="175"/>
      <c r="G1885" s="176">
        <f>ROUND(E1885*F1885,2)</f>
        <v>0</v>
      </c>
      <c r="H1885" s="175"/>
      <c r="I1885" s="176">
        <f>ROUND(E1885*H1885,2)</f>
        <v>0</v>
      </c>
      <c r="J1885" s="175"/>
      <c r="K1885" s="176">
        <f>ROUND(E1885*J1885,2)</f>
        <v>0</v>
      </c>
      <c r="L1885" s="176">
        <v>21</v>
      </c>
      <c r="M1885" s="176">
        <f>G1885*(1+L1885/100)</f>
        <v>0</v>
      </c>
      <c r="N1885" s="176">
        <v>4.1799999999999997E-3</v>
      </c>
      <c r="O1885" s="176">
        <f>ROUND(E1885*N1885,2)</f>
        <v>0.2</v>
      </c>
      <c r="P1885" s="176">
        <v>0</v>
      </c>
      <c r="Q1885" s="176">
        <f>ROUND(E1885*P1885,2)</f>
        <v>0</v>
      </c>
      <c r="R1885" s="176" t="s">
        <v>1993</v>
      </c>
      <c r="S1885" s="176" t="s">
        <v>239</v>
      </c>
      <c r="T1885" s="177" t="s">
        <v>300</v>
      </c>
      <c r="U1885" s="160">
        <v>0.22</v>
      </c>
      <c r="V1885" s="160">
        <f>ROUND(E1885*U1885,2)</f>
        <v>10.3</v>
      </c>
      <c r="W1885" s="160"/>
      <c r="X1885" s="151"/>
      <c r="Y1885" s="151"/>
      <c r="Z1885" s="151"/>
      <c r="AA1885" s="151"/>
      <c r="AB1885" s="151"/>
      <c r="AC1885" s="151"/>
      <c r="AD1885" s="151"/>
      <c r="AE1885" s="151"/>
      <c r="AF1885" s="151"/>
      <c r="AG1885" s="151" t="s">
        <v>636</v>
      </c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1" x14ac:dyDescent="0.2">
      <c r="A1886" s="158"/>
      <c r="B1886" s="159"/>
      <c r="C1886" s="254" t="s">
        <v>1994</v>
      </c>
      <c r="D1886" s="255"/>
      <c r="E1886" s="255"/>
      <c r="F1886" s="255"/>
      <c r="G1886" s="255"/>
      <c r="H1886" s="160"/>
      <c r="I1886" s="160"/>
      <c r="J1886" s="160"/>
      <c r="K1886" s="160"/>
      <c r="L1886" s="160"/>
      <c r="M1886" s="160"/>
      <c r="N1886" s="160"/>
      <c r="O1886" s="160"/>
      <c r="P1886" s="160"/>
      <c r="Q1886" s="160"/>
      <c r="R1886" s="160"/>
      <c r="S1886" s="160"/>
      <c r="T1886" s="160"/>
      <c r="U1886" s="160"/>
      <c r="V1886" s="160"/>
      <c r="W1886" s="160"/>
      <c r="X1886" s="151"/>
      <c r="Y1886" s="151"/>
      <c r="Z1886" s="151"/>
      <c r="AA1886" s="151"/>
      <c r="AB1886" s="151"/>
      <c r="AC1886" s="151"/>
      <c r="AD1886" s="151"/>
      <c r="AE1886" s="151"/>
      <c r="AF1886" s="151"/>
      <c r="AG1886" s="151" t="s">
        <v>243</v>
      </c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1" x14ac:dyDescent="0.2">
      <c r="A1887" s="158"/>
      <c r="B1887" s="159"/>
      <c r="C1887" s="201" t="s">
        <v>1491</v>
      </c>
      <c r="D1887" s="193"/>
      <c r="E1887" s="194">
        <v>10.199999999999999</v>
      </c>
      <c r="F1887" s="160"/>
      <c r="G1887" s="160"/>
      <c r="H1887" s="160"/>
      <c r="I1887" s="160"/>
      <c r="J1887" s="160"/>
      <c r="K1887" s="160"/>
      <c r="L1887" s="160"/>
      <c r="M1887" s="160"/>
      <c r="N1887" s="160"/>
      <c r="O1887" s="160"/>
      <c r="P1887" s="160"/>
      <c r="Q1887" s="160"/>
      <c r="R1887" s="160"/>
      <c r="S1887" s="160"/>
      <c r="T1887" s="160"/>
      <c r="U1887" s="160"/>
      <c r="V1887" s="160"/>
      <c r="W1887" s="160"/>
      <c r="X1887" s="151"/>
      <c r="Y1887" s="151"/>
      <c r="Z1887" s="151"/>
      <c r="AA1887" s="151"/>
      <c r="AB1887" s="151"/>
      <c r="AC1887" s="151"/>
      <c r="AD1887" s="151"/>
      <c r="AE1887" s="151"/>
      <c r="AF1887" s="151"/>
      <c r="AG1887" s="151" t="s">
        <v>305</v>
      </c>
      <c r="AH1887" s="151">
        <v>0</v>
      </c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1" x14ac:dyDescent="0.2">
      <c r="A1888" s="158"/>
      <c r="B1888" s="159"/>
      <c r="C1888" s="201" t="s">
        <v>1929</v>
      </c>
      <c r="D1888" s="193"/>
      <c r="E1888" s="194">
        <v>-0.8</v>
      </c>
      <c r="F1888" s="160"/>
      <c r="G1888" s="160"/>
      <c r="H1888" s="160"/>
      <c r="I1888" s="160"/>
      <c r="J1888" s="160"/>
      <c r="K1888" s="160"/>
      <c r="L1888" s="160"/>
      <c r="M1888" s="160"/>
      <c r="N1888" s="160"/>
      <c r="O1888" s="160"/>
      <c r="P1888" s="160"/>
      <c r="Q1888" s="160"/>
      <c r="R1888" s="160"/>
      <c r="S1888" s="160"/>
      <c r="T1888" s="160"/>
      <c r="U1888" s="160"/>
      <c r="V1888" s="160"/>
      <c r="W1888" s="160"/>
      <c r="X1888" s="151"/>
      <c r="Y1888" s="151"/>
      <c r="Z1888" s="151"/>
      <c r="AA1888" s="151"/>
      <c r="AB1888" s="151"/>
      <c r="AC1888" s="151"/>
      <c r="AD1888" s="151"/>
      <c r="AE1888" s="151"/>
      <c r="AF1888" s="151"/>
      <c r="AG1888" s="151" t="s">
        <v>305</v>
      </c>
      <c r="AH1888" s="151">
        <v>0</v>
      </c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1" x14ac:dyDescent="0.2">
      <c r="A1889" s="158"/>
      <c r="B1889" s="159"/>
      <c r="C1889" s="201" t="s">
        <v>1492</v>
      </c>
      <c r="D1889" s="193"/>
      <c r="E1889" s="194">
        <v>11.8</v>
      </c>
      <c r="F1889" s="160"/>
      <c r="G1889" s="160"/>
      <c r="H1889" s="160"/>
      <c r="I1889" s="160"/>
      <c r="J1889" s="160"/>
      <c r="K1889" s="160"/>
      <c r="L1889" s="160"/>
      <c r="M1889" s="160"/>
      <c r="N1889" s="160"/>
      <c r="O1889" s="160"/>
      <c r="P1889" s="160"/>
      <c r="Q1889" s="160"/>
      <c r="R1889" s="160"/>
      <c r="S1889" s="160"/>
      <c r="T1889" s="160"/>
      <c r="U1889" s="160"/>
      <c r="V1889" s="160"/>
      <c r="W1889" s="160"/>
      <c r="X1889" s="151"/>
      <c r="Y1889" s="151"/>
      <c r="Z1889" s="151"/>
      <c r="AA1889" s="151"/>
      <c r="AB1889" s="151"/>
      <c r="AC1889" s="151"/>
      <c r="AD1889" s="151"/>
      <c r="AE1889" s="151"/>
      <c r="AF1889" s="151"/>
      <c r="AG1889" s="151" t="s">
        <v>305</v>
      </c>
      <c r="AH1889" s="151">
        <v>0</v>
      </c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1" x14ac:dyDescent="0.2">
      <c r="A1890" s="158"/>
      <c r="B1890" s="159"/>
      <c r="C1890" s="201" t="s">
        <v>1929</v>
      </c>
      <c r="D1890" s="193"/>
      <c r="E1890" s="194">
        <v>-0.8</v>
      </c>
      <c r="F1890" s="160"/>
      <c r="G1890" s="160"/>
      <c r="H1890" s="160"/>
      <c r="I1890" s="160"/>
      <c r="J1890" s="160"/>
      <c r="K1890" s="160"/>
      <c r="L1890" s="160"/>
      <c r="M1890" s="160"/>
      <c r="N1890" s="160"/>
      <c r="O1890" s="160"/>
      <c r="P1890" s="160"/>
      <c r="Q1890" s="160"/>
      <c r="R1890" s="160"/>
      <c r="S1890" s="160"/>
      <c r="T1890" s="160"/>
      <c r="U1890" s="160"/>
      <c r="V1890" s="160"/>
      <c r="W1890" s="160"/>
      <c r="X1890" s="151"/>
      <c r="Y1890" s="151"/>
      <c r="Z1890" s="151"/>
      <c r="AA1890" s="151"/>
      <c r="AB1890" s="151"/>
      <c r="AC1890" s="151"/>
      <c r="AD1890" s="151"/>
      <c r="AE1890" s="151"/>
      <c r="AF1890" s="151"/>
      <c r="AG1890" s="151" t="s">
        <v>305</v>
      </c>
      <c r="AH1890" s="151">
        <v>0</v>
      </c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1" x14ac:dyDescent="0.2">
      <c r="A1891" s="158"/>
      <c r="B1891" s="159"/>
      <c r="C1891" s="201" t="s">
        <v>1494</v>
      </c>
      <c r="D1891" s="193"/>
      <c r="E1891" s="194">
        <v>9.1999999999999993</v>
      </c>
      <c r="F1891" s="160"/>
      <c r="G1891" s="160"/>
      <c r="H1891" s="160"/>
      <c r="I1891" s="160"/>
      <c r="J1891" s="160"/>
      <c r="K1891" s="160"/>
      <c r="L1891" s="160"/>
      <c r="M1891" s="160"/>
      <c r="N1891" s="160"/>
      <c r="O1891" s="160"/>
      <c r="P1891" s="160"/>
      <c r="Q1891" s="160"/>
      <c r="R1891" s="160"/>
      <c r="S1891" s="160"/>
      <c r="T1891" s="160"/>
      <c r="U1891" s="160"/>
      <c r="V1891" s="160"/>
      <c r="W1891" s="160"/>
      <c r="X1891" s="151"/>
      <c r="Y1891" s="151"/>
      <c r="Z1891" s="151"/>
      <c r="AA1891" s="151"/>
      <c r="AB1891" s="151"/>
      <c r="AC1891" s="151"/>
      <c r="AD1891" s="151"/>
      <c r="AE1891" s="151"/>
      <c r="AF1891" s="151"/>
      <c r="AG1891" s="151" t="s">
        <v>305</v>
      </c>
      <c r="AH1891" s="151">
        <v>0</v>
      </c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1" x14ac:dyDescent="0.2">
      <c r="A1892" s="158"/>
      <c r="B1892" s="159"/>
      <c r="C1892" s="201" t="s">
        <v>1049</v>
      </c>
      <c r="D1892" s="193"/>
      <c r="E1892" s="194">
        <v>-1.6</v>
      </c>
      <c r="F1892" s="160"/>
      <c r="G1892" s="160"/>
      <c r="H1892" s="160"/>
      <c r="I1892" s="160"/>
      <c r="J1892" s="160"/>
      <c r="K1892" s="160"/>
      <c r="L1892" s="160"/>
      <c r="M1892" s="160"/>
      <c r="N1892" s="160"/>
      <c r="O1892" s="160"/>
      <c r="P1892" s="160"/>
      <c r="Q1892" s="160"/>
      <c r="R1892" s="160"/>
      <c r="S1892" s="160"/>
      <c r="T1892" s="160"/>
      <c r="U1892" s="160"/>
      <c r="V1892" s="160"/>
      <c r="W1892" s="160"/>
      <c r="X1892" s="151"/>
      <c r="Y1892" s="151"/>
      <c r="Z1892" s="151"/>
      <c r="AA1892" s="151"/>
      <c r="AB1892" s="151"/>
      <c r="AC1892" s="151"/>
      <c r="AD1892" s="151"/>
      <c r="AE1892" s="151"/>
      <c r="AF1892" s="151"/>
      <c r="AG1892" s="151" t="s">
        <v>305</v>
      </c>
      <c r="AH1892" s="151">
        <v>0</v>
      </c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1" x14ac:dyDescent="0.2">
      <c r="A1893" s="158"/>
      <c r="B1893" s="159"/>
      <c r="C1893" s="201" t="s">
        <v>1495</v>
      </c>
      <c r="D1893" s="193"/>
      <c r="E1893" s="194">
        <v>11.8</v>
      </c>
      <c r="F1893" s="160"/>
      <c r="G1893" s="160"/>
      <c r="H1893" s="160"/>
      <c r="I1893" s="160"/>
      <c r="J1893" s="160"/>
      <c r="K1893" s="160"/>
      <c r="L1893" s="160"/>
      <c r="M1893" s="160"/>
      <c r="N1893" s="160"/>
      <c r="O1893" s="160"/>
      <c r="P1893" s="160"/>
      <c r="Q1893" s="160"/>
      <c r="R1893" s="160"/>
      <c r="S1893" s="160"/>
      <c r="T1893" s="160"/>
      <c r="U1893" s="160"/>
      <c r="V1893" s="160"/>
      <c r="W1893" s="160"/>
      <c r="X1893" s="151"/>
      <c r="Y1893" s="151"/>
      <c r="Z1893" s="151"/>
      <c r="AA1893" s="151"/>
      <c r="AB1893" s="151"/>
      <c r="AC1893" s="151"/>
      <c r="AD1893" s="151"/>
      <c r="AE1893" s="151"/>
      <c r="AF1893" s="151"/>
      <c r="AG1893" s="151" t="s">
        <v>305</v>
      </c>
      <c r="AH1893" s="151">
        <v>0</v>
      </c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outlineLevel="1" x14ac:dyDescent="0.2">
      <c r="A1894" s="158"/>
      <c r="B1894" s="159"/>
      <c r="C1894" s="201" t="s">
        <v>1049</v>
      </c>
      <c r="D1894" s="193"/>
      <c r="E1894" s="194">
        <v>-1.6</v>
      </c>
      <c r="F1894" s="160"/>
      <c r="G1894" s="160"/>
      <c r="H1894" s="160"/>
      <c r="I1894" s="160"/>
      <c r="J1894" s="160"/>
      <c r="K1894" s="160"/>
      <c r="L1894" s="160"/>
      <c r="M1894" s="160"/>
      <c r="N1894" s="160"/>
      <c r="O1894" s="160"/>
      <c r="P1894" s="160"/>
      <c r="Q1894" s="160"/>
      <c r="R1894" s="160"/>
      <c r="S1894" s="160"/>
      <c r="T1894" s="160"/>
      <c r="U1894" s="160"/>
      <c r="V1894" s="160"/>
      <c r="W1894" s="160"/>
      <c r="X1894" s="151"/>
      <c r="Y1894" s="151"/>
      <c r="Z1894" s="151"/>
      <c r="AA1894" s="151"/>
      <c r="AB1894" s="151"/>
      <c r="AC1894" s="151"/>
      <c r="AD1894" s="151"/>
      <c r="AE1894" s="151"/>
      <c r="AF1894" s="151"/>
      <c r="AG1894" s="151" t="s">
        <v>305</v>
      </c>
      <c r="AH1894" s="151">
        <v>0</v>
      </c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1" x14ac:dyDescent="0.2">
      <c r="A1895" s="158"/>
      <c r="B1895" s="159"/>
      <c r="C1895" s="201" t="s">
        <v>1501</v>
      </c>
      <c r="D1895" s="193"/>
      <c r="E1895" s="194">
        <v>9.44</v>
      </c>
      <c r="F1895" s="160"/>
      <c r="G1895" s="160"/>
      <c r="H1895" s="160"/>
      <c r="I1895" s="160"/>
      <c r="J1895" s="160"/>
      <c r="K1895" s="160"/>
      <c r="L1895" s="160"/>
      <c r="M1895" s="160"/>
      <c r="N1895" s="160"/>
      <c r="O1895" s="160"/>
      <c r="P1895" s="160"/>
      <c r="Q1895" s="160"/>
      <c r="R1895" s="160"/>
      <c r="S1895" s="160"/>
      <c r="T1895" s="160"/>
      <c r="U1895" s="160"/>
      <c r="V1895" s="160"/>
      <c r="W1895" s="160"/>
      <c r="X1895" s="151"/>
      <c r="Y1895" s="151"/>
      <c r="Z1895" s="151"/>
      <c r="AA1895" s="151"/>
      <c r="AB1895" s="151"/>
      <c r="AC1895" s="151"/>
      <c r="AD1895" s="151"/>
      <c r="AE1895" s="151"/>
      <c r="AF1895" s="151"/>
      <c r="AG1895" s="151" t="s">
        <v>305</v>
      </c>
      <c r="AH1895" s="151">
        <v>0</v>
      </c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1" x14ac:dyDescent="0.2">
      <c r="A1896" s="158"/>
      <c r="B1896" s="159"/>
      <c r="C1896" s="201" t="s">
        <v>1929</v>
      </c>
      <c r="D1896" s="193"/>
      <c r="E1896" s="194">
        <v>-0.8</v>
      </c>
      <c r="F1896" s="160"/>
      <c r="G1896" s="160"/>
      <c r="H1896" s="160"/>
      <c r="I1896" s="160"/>
      <c r="J1896" s="160"/>
      <c r="K1896" s="160"/>
      <c r="L1896" s="160"/>
      <c r="M1896" s="160"/>
      <c r="N1896" s="160"/>
      <c r="O1896" s="160"/>
      <c r="P1896" s="160"/>
      <c r="Q1896" s="160"/>
      <c r="R1896" s="160"/>
      <c r="S1896" s="160"/>
      <c r="T1896" s="160"/>
      <c r="U1896" s="160"/>
      <c r="V1896" s="160"/>
      <c r="W1896" s="160"/>
      <c r="X1896" s="151"/>
      <c r="Y1896" s="151"/>
      <c r="Z1896" s="151"/>
      <c r="AA1896" s="151"/>
      <c r="AB1896" s="151"/>
      <c r="AC1896" s="151"/>
      <c r="AD1896" s="151"/>
      <c r="AE1896" s="151"/>
      <c r="AF1896" s="151"/>
      <c r="AG1896" s="151" t="s">
        <v>305</v>
      </c>
      <c r="AH1896" s="151">
        <v>0</v>
      </c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1" x14ac:dyDescent="0.2">
      <c r="A1897" s="171">
        <v>289</v>
      </c>
      <c r="B1897" s="172" t="s">
        <v>1995</v>
      </c>
      <c r="C1897" s="188" t="s">
        <v>1996</v>
      </c>
      <c r="D1897" s="173" t="s">
        <v>327</v>
      </c>
      <c r="E1897" s="174">
        <v>151.5</v>
      </c>
      <c r="F1897" s="175"/>
      <c r="G1897" s="176">
        <f>ROUND(E1897*F1897,2)</f>
        <v>0</v>
      </c>
      <c r="H1897" s="175"/>
      <c r="I1897" s="176">
        <f>ROUND(E1897*H1897,2)</f>
        <v>0</v>
      </c>
      <c r="J1897" s="175"/>
      <c r="K1897" s="176">
        <f>ROUND(E1897*J1897,2)</f>
        <v>0</v>
      </c>
      <c r="L1897" s="176">
        <v>21</v>
      </c>
      <c r="M1897" s="176">
        <f>G1897*(1+L1897/100)</f>
        <v>0</v>
      </c>
      <c r="N1897" s="176">
        <v>6.0999999999999997E-4</v>
      </c>
      <c r="O1897" s="176">
        <f>ROUND(E1897*N1897,2)</f>
        <v>0.09</v>
      </c>
      <c r="P1897" s="176">
        <v>0</v>
      </c>
      <c r="Q1897" s="176">
        <f>ROUND(E1897*P1897,2)</f>
        <v>0</v>
      </c>
      <c r="R1897" s="176" t="s">
        <v>1993</v>
      </c>
      <c r="S1897" s="176" t="s">
        <v>239</v>
      </c>
      <c r="T1897" s="177" t="s">
        <v>300</v>
      </c>
      <c r="U1897" s="160">
        <v>0.08</v>
      </c>
      <c r="V1897" s="160">
        <f>ROUND(E1897*U1897,2)</f>
        <v>12.12</v>
      </c>
      <c r="W1897" s="160"/>
      <c r="X1897" s="151"/>
      <c r="Y1897" s="151"/>
      <c r="Z1897" s="151"/>
      <c r="AA1897" s="151"/>
      <c r="AB1897" s="151"/>
      <c r="AC1897" s="151"/>
      <c r="AD1897" s="151"/>
      <c r="AE1897" s="151"/>
      <c r="AF1897" s="151"/>
      <c r="AG1897" s="151" t="s">
        <v>636</v>
      </c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1" x14ac:dyDescent="0.2">
      <c r="A1898" s="158"/>
      <c r="B1898" s="159"/>
      <c r="C1898" s="201" t="s">
        <v>1061</v>
      </c>
      <c r="D1898" s="193"/>
      <c r="E1898" s="194">
        <v>25.2</v>
      </c>
      <c r="F1898" s="160"/>
      <c r="G1898" s="160"/>
      <c r="H1898" s="160"/>
      <c r="I1898" s="160"/>
      <c r="J1898" s="160"/>
      <c r="K1898" s="160"/>
      <c r="L1898" s="160"/>
      <c r="M1898" s="160"/>
      <c r="N1898" s="160"/>
      <c r="O1898" s="160"/>
      <c r="P1898" s="160"/>
      <c r="Q1898" s="160"/>
      <c r="R1898" s="160"/>
      <c r="S1898" s="160"/>
      <c r="T1898" s="160"/>
      <c r="U1898" s="160"/>
      <c r="V1898" s="160"/>
      <c r="W1898" s="160"/>
      <c r="X1898" s="151"/>
      <c r="Y1898" s="151"/>
      <c r="Z1898" s="151"/>
      <c r="AA1898" s="151"/>
      <c r="AB1898" s="151"/>
      <c r="AC1898" s="151"/>
      <c r="AD1898" s="151"/>
      <c r="AE1898" s="151"/>
      <c r="AF1898" s="151"/>
      <c r="AG1898" s="151" t="s">
        <v>305</v>
      </c>
      <c r="AH1898" s="151">
        <v>0</v>
      </c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1" x14ac:dyDescent="0.2">
      <c r="A1899" s="158"/>
      <c r="B1899" s="159"/>
      <c r="C1899" s="201" t="s">
        <v>1484</v>
      </c>
      <c r="D1899" s="193"/>
      <c r="E1899" s="194">
        <v>126.3</v>
      </c>
      <c r="F1899" s="160"/>
      <c r="G1899" s="160"/>
      <c r="H1899" s="160"/>
      <c r="I1899" s="160"/>
      <c r="J1899" s="160"/>
      <c r="K1899" s="160"/>
      <c r="L1899" s="160"/>
      <c r="M1899" s="160"/>
      <c r="N1899" s="160"/>
      <c r="O1899" s="160"/>
      <c r="P1899" s="160"/>
      <c r="Q1899" s="160"/>
      <c r="R1899" s="160"/>
      <c r="S1899" s="160"/>
      <c r="T1899" s="160"/>
      <c r="U1899" s="160"/>
      <c r="V1899" s="160"/>
      <c r="W1899" s="160"/>
      <c r="X1899" s="151"/>
      <c r="Y1899" s="151"/>
      <c r="Z1899" s="151"/>
      <c r="AA1899" s="151"/>
      <c r="AB1899" s="151"/>
      <c r="AC1899" s="151"/>
      <c r="AD1899" s="151"/>
      <c r="AE1899" s="151"/>
      <c r="AF1899" s="151"/>
      <c r="AG1899" s="151" t="s">
        <v>305</v>
      </c>
      <c r="AH1899" s="151">
        <v>0</v>
      </c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1" x14ac:dyDescent="0.2">
      <c r="A1900" s="171">
        <v>290</v>
      </c>
      <c r="B1900" s="172" t="s">
        <v>1997</v>
      </c>
      <c r="C1900" s="188" t="s">
        <v>1998</v>
      </c>
      <c r="D1900" s="173" t="s">
        <v>327</v>
      </c>
      <c r="E1900" s="174">
        <v>151.5</v>
      </c>
      <c r="F1900" s="175"/>
      <c r="G1900" s="176">
        <f>ROUND(E1900*F1900,2)</f>
        <v>0</v>
      </c>
      <c r="H1900" s="175"/>
      <c r="I1900" s="176">
        <f>ROUND(E1900*H1900,2)</f>
        <v>0</v>
      </c>
      <c r="J1900" s="175"/>
      <c r="K1900" s="176">
        <f>ROUND(E1900*J1900,2)</f>
        <v>0</v>
      </c>
      <c r="L1900" s="176">
        <v>21</v>
      </c>
      <c r="M1900" s="176">
        <f>G1900*(1+L1900/100)</f>
        <v>0</v>
      </c>
      <c r="N1900" s="176">
        <v>0</v>
      </c>
      <c r="O1900" s="176">
        <f>ROUND(E1900*N1900,2)</f>
        <v>0</v>
      </c>
      <c r="P1900" s="176">
        <v>0</v>
      </c>
      <c r="Q1900" s="176">
        <f>ROUND(E1900*P1900,2)</f>
        <v>0</v>
      </c>
      <c r="R1900" s="176"/>
      <c r="S1900" s="176" t="s">
        <v>253</v>
      </c>
      <c r="T1900" s="177" t="s">
        <v>838</v>
      </c>
      <c r="U1900" s="160">
        <v>0.2</v>
      </c>
      <c r="V1900" s="160">
        <f>ROUND(E1900*U1900,2)</f>
        <v>30.3</v>
      </c>
      <c r="W1900" s="160"/>
      <c r="X1900" s="151"/>
      <c r="Y1900" s="151"/>
      <c r="Z1900" s="151"/>
      <c r="AA1900" s="151"/>
      <c r="AB1900" s="151"/>
      <c r="AC1900" s="151"/>
      <c r="AD1900" s="151"/>
      <c r="AE1900" s="151"/>
      <c r="AF1900" s="151"/>
      <c r="AG1900" s="151" t="s">
        <v>636</v>
      </c>
      <c r="AH1900" s="151"/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1" x14ac:dyDescent="0.2">
      <c r="A1901" s="158"/>
      <c r="B1901" s="159"/>
      <c r="C1901" s="201" t="s">
        <v>1061</v>
      </c>
      <c r="D1901" s="193"/>
      <c r="E1901" s="194">
        <v>25.2</v>
      </c>
      <c r="F1901" s="160"/>
      <c r="G1901" s="160"/>
      <c r="H1901" s="160"/>
      <c r="I1901" s="160"/>
      <c r="J1901" s="160"/>
      <c r="K1901" s="160"/>
      <c r="L1901" s="160"/>
      <c r="M1901" s="160"/>
      <c r="N1901" s="160"/>
      <c r="O1901" s="160"/>
      <c r="P1901" s="160"/>
      <c r="Q1901" s="160"/>
      <c r="R1901" s="160"/>
      <c r="S1901" s="160"/>
      <c r="T1901" s="160"/>
      <c r="U1901" s="160"/>
      <c r="V1901" s="160"/>
      <c r="W1901" s="160"/>
      <c r="X1901" s="151"/>
      <c r="Y1901" s="151"/>
      <c r="Z1901" s="151"/>
      <c r="AA1901" s="151"/>
      <c r="AB1901" s="151"/>
      <c r="AC1901" s="151"/>
      <c r="AD1901" s="151"/>
      <c r="AE1901" s="151"/>
      <c r="AF1901" s="151"/>
      <c r="AG1901" s="151" t="s">
        <v>305</v>
      </c>
      <c r="AH1901" s="151">
        <v>0</v>
      </c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1" x14ac:dyDescent="0.2">
      <c r="A1902" s="158"/>
      <c r="B1902" s="159"/>
      <c r="C1902" s="201" t="s">
        <v>1484</v>
      </c>
      <c r="D1902" s="193"/>
      <c r="E1902" s="194">
        <v>126.3</v>
      </c>
      <c r="F1902" s="160"/>
      <c r="G1902" s="160"/>
      <c r="H1902" s="160"/>
      <c r="I1902" s="160"/>
      <c r="J1902" s="160"/>
      <c r="K1902" s="160"/>
      <c r="L1902" s="160"/>
      <c r="M1902" s="160"/>
      <c r="N1902" s="160"/>
      <c r="O1902" s="160"/>
      <c r="P1902" s="160"/>
      <c r="Q1902" s="160"/>
      <c r="R1902" s="160"/>
      <c r="S1902" s="160"/>
      <c r="T1902" s="160"/>
      <c r="U1902" s="160"/>
      <c r="V1902" s="160"/>
      <c r="W1902" s="160"/>
      <c r="X1902" s="151"/>
      <c r="Y1902" s="151"/>
      <c r="Z1902" s="151"/>
      <c r="AA1902" s="151"/>
      <c r="AB1902" s="151"/>
      <c r="AC1902" s="151"/>
      <c r="AD1902" s="151"/>
      <c r="AE1902" s="151"/>
      <c r="AF1902" s="151"/>
      <c r="AG1902" s="151" t="s">
        <v>305</v>
      </c>
      <c r="AH1902" s="151">
        <v>0</v>
      </c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1" x14ac:dyDescent="0.2">
      <c r="A1903" s="171">
        <v>291</v>
      </c>
      <c r="B1903" s="172" t="s">
        <v>1999</v>
      </c>
      <c r="C1903" s="188" t="s">
        <v>2000</v>
      </c>
      <c r="D1903" s="173" t="s">
        <v>327</v>
      </c>
      <c r="E1903" s="174">
        <v>151.5</v>
      </c>
      <c r="F1903" s="175"/>
      <c r="G1903" s="176">
        <f>ROUND(E1903*F1903,2)</f>
        <v>0</v>
      </c>
      <c r="H1903" s="175"/>
      <c r="I1903" s="176">
        <f>ROUND(E1903*H1903,2)</f>
        <v>0</v>
      </c>
      <c r="J1903" s="175"/>
      <c r="K1903" s="176">
        <f>ROUND(E1903*J1903,2)</f>
        <v>0</v>
      </c>
      <c r="L1903" s="176">
        <v>21</v>
      </c>
      <c r="M1903" s="176">
        <f>G1903*(1+L1903/100)</f>
        <v>0</v>
      </c>
      <c r="N1903" s="176">
        <v>1.025E-2</v>
      </c>
      <c r="O1903" s="176">
        <f>ROUND(E1903*N1903,2)</f>
        <v>1.55</v>
      </c>
      <c r="P1903" s="176">
        <v>0</v>
      </c>
      <c r="Q1903" s="176">
        <f>ROUND(E1903*P1903,2)</f>
        <v>0</v>
      </c>
      <c r="R1903" s="176"/>
      <c r="S1903" s="176" t="s">
        <v>253</v>
      </c>
      <c r="T1903" s="177" t="s">
        <v>1851</v>
      </c>
      <c r="U1903" s="160">
        <v>0.61</v>
      </c>
      <c r="V1903" s="160">
        <f>ROUND(E1903*U1903,2)</f>
        <v>92.42</v>
      </c>
      <c r="W1903" s="160"/>
      <c r="X1903" s="151"/>
      <c r="Y1903" s="151"/>
      <c r="Z1903" s="151"/>
      <c r="AA1903" s="151"/>
      <c r="AB1903" s="151"/>
      <c r="AC1903" s="151"/>
      <c r="AD1903" s="151"/>
      <c r="AE1903" s="151"/>
      <c r="AF1903" s="151"/>
      <c r="AG1903" s="151" t="s">
        <v>636</v>
      </c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outlineLevel="1" x14ac:dyDescent="0.2">
      <c r="A1904" s="158"/>
      <c r="B1904" s="159"/>
      <c r="C1904" s="201" t="s">
        <v>1061</v>
      </c>
      <c r="D1904" s="193"/>
      <c r="E1904" s="194">
        <v>25.2</v>
      </c>
      <c r="F1904" s="160"/>
      <c r="G1904" s="160"/>
      <c r="H1904" s="160"/>
      <c r="I1904" s="160"/>
      <c r="J1904" s="160"/>
      <c r="K1904" s="160"/>
      <c r="L1904" s="160"/>
      <c r="M1904" s="160"/>
      <c r="N1904" s="160"/>
      <c r="O1904" s="160"/>
      <c r="P1904" s="160"/>
      <c r="Q1904" s="160"/>
      <c r="R1904" s="160"/>
      <c r="S1904" s="160"/>
      <c r="T1904" s="160"/>
      <c r="U1904" s="160"/>
      <c r="V1904" s="160"/>
      <c r="W1904" s="160"/>
      <c r="X1904" s="151"/>
      <c r="Y1904" s="151"/>
      <c r="Z1904" s="151"/>
      <c r="AA1904" s="151"/>
      <c r="AB1904" s="151"/>
      <c r="AC1904" s="151"/>
      <c r="AD1904" s="151"/>
      <c r="AE1904" s="151"/>
      <c r="AF1904" s="151"/>
      <c r="AG1904" s="151" t="s">
        <v>305</v>
      </c>
      <c r="AH1904" s="151">
        <v>0</v>
      </c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1" x14ac:dyDescent="0.2">
      <c r="A1905" s="158"/>
      <c r="B1905" s="159"/>
      <c r="C1905" s="201" t="s">
        <v>1484</v>
      </c>
      <c r="D1905" s="193"/>
      <c r="E1905" s="194">
        <v>126.3</v>
      </c>
      <c r="F1905" s="160"/>
      <c r="G1905" s="160"/>
      <c r="H1905" s="160"/>
      <c r="I1905" s="160"/>
      <c r="J1905" s="160"/>
      <c r="K1905" s="160"/>
      <c r="L1905" s="160"/>
      <c r="M1905" s="160"/>
      <c r="N1905" s="160"/>
      <c r="O1905" s="160"/>
      <c r="P1905" s="160"/>
      <c r="Q1905" s="160"/>
      <c r="R1905" s="160"/>
      <c r="S1905" s="160"/>
      <c r="T1905" s="160"/>
      <c r="U1905" s="160"/>
      <c r="V1905" s="160"/>
      <c r="W1905" s="160"/>
      <c r="X1905" s="151"/>
      <c r="Y1905" s="151"/>
      <c r="Z1905" s="151"/>
      <c r="AA1905" s="151"/>
      <c r="AB1905" s="151"/>
      <c r="AC1905" s="151"/>
      <c r="AD1905" s="151"/>
      <c r="AE1905" s="151"/>
      <c r="AF1905" s="151"/>
      <c r="AG1905" s="151" t="s">
        <v>305</v>
      </c>
      <c r="AH1905" s="151">
        <v>0</v>
      </c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1" x14ac:dyDescent="0.2">
      <c r="A1906" s="171">
        <v>292</v>
      </c>
      <c r="B1906" s="172" t="s">
        <v>2001</v>
      </c>
      <c r="C1906" s="188" t="s">
        <v>2002</v>
      </c>
      <c r="D1906" s="173" t="s">
        <v>314</v>
      </c>
      <c r="E1906" s="174">
        <v>1.84108</v>
      </c>
      <c r="F1906" s="175"/>
      <c r="G1906" s="176">
        <f>ROUND(E1906*F1906,2)</f>
        <v>0</v>
      </c>
      <c r="H1906" s="175"/>
      <c r="I1906" s="176">
        <f>ROUND(E1906*H1906,2)</f>
        <v>0</v>
      </c>
      <c r="J1906" s="175"/>
      <c r="K1906" s="176">
        <f>ROUND(E1906*J1906,2)</f>
        <v>0</v>
      </c>
      <c r="L1906" s="176">
        <v>21</v>
      </c>
      <c r="M1906" s="176">
        <f>G1906*(1+L1906/100)</f>
        <v>0</v>
      </c>
      <c r="N1906" s="176">
        <v>0</v>
      </c>
      <c r="O1906" s="176">
        <f>ROUND(E1906*N1906,2)</f>
        <v>0</v>
      </c>
      <c r="P1906" s="176">
        <v>0</v>
      </c>
      <c r="Q1906" s="176">
        <f>ROUND(E1906*P1906,2)</f>
        <v>0</v>
      </c>
      <c r="R1906" s="176" t="s">
        <v>1993</v>
      </c>
      <c r="S1906" s="176" t="s">
        <v>239</v>
      </c>
      <c r="T1906" s="177" t="s">
        <v>300</v>
      </c>
      <c r="U1906" s="160">
        <v>1.4990000000000001</v>
      </c>
      <c r="V1906" s="160">
        <f>ROUND(E1906*U1906,2)</f>
        <v>2.76</v>
      </c>
      <c r="W1906" s="160"/>
      <c r="X1906" s="151"/>
      <c r="Y1906" s="151"/>
      <c r="Z1906" s="151"/>
      <c r="AA1906" s="151"/>
      <c r="AB1906" s="151"/>
      <c r="AC1906" s="151"/>
      <c r="AD1906" s="151"/>
      <c r="AE1906" s="151"/>
      <c r="AF1906" s="151"/>
      <c r="AG1906" s="151" t="s">
        <v>631</v>
      </c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outlineLevel="1" x14ac:dyDescent="0.2">
      <c r="A1907" s="158"/>
      <c r="B1907" s="159"/>
      <c r="C1907" s="265" t="s">
        <v>713</v>
      </c>
      <c r="D1907" s="266"/>
      <c r="E1907" s="266"/>
      <c r="F1907" s="266"/>
      <c r="G1907" s="266"/>
      <c r="H1907" s="160"/>
      <c r="I1907" s="160"/>
      <c r="J1907" s="160"/>
      <c r="K1907" s="160"/>
      <c r="L1907" s="160"/>
      <c r="M1907" s="160"/>
      <c r="N1907" s="160"/>
      <c r="O1907" s="160"/>
      <c r="P1907" s="160"/>
      <c r="Q1907" s="160"/>
      <c r="R1907" s="160"/>
      <c r="S1907" s="160"/>
      <c r="T1907" s="160"/>
      <c r="U1907" s="160"/>
      <c r="V1907" s="160"/>
      <c r="W1907" s="160"/>
      <c r="X1907" s="151"/>
      <c r="Y1907" s="151"/>
      <c r="Z1907" s="151"/>
      <c r="AA1907" s="151"/>
      <c r="AB1907" s="151"/>
      <c r="AC1907" s="151"/>
      <c r="AD1907" s="151"/>
      <c r="AE1907" s="151"/>
      <c r="AF1907" s="151"/>
      <c r="AG1907" s="151" t="s">
        <v>303</v>
      </c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 x14ac:dyDescent="0.2">
      <c r="A1908" s="165" t="s">
        <v>234</v>
      </c>
      <c r="B1908" s="166" t="s">
        <v>189</v>
      </c>
      <c r="C1908" s="187" t="s">
        <v>190</v>
      </c>
      <c r="D1908" s="167"/>
      <c r="E1908" s="168"/>
      <c r="F1908" s="169"/>
      <c r="G1908" s="169">
        <f>SUMIF(AG1909:AG2134,"&lt;&gt;NOR",G1909:G2134)</f>
        <v>0</v>
      </c>
      <c r="H1908" s="169"/>
      <c r="I1908" s="169">
        <f>SUM(I1909:I2134)</f>
        <v>0</v>
      </c>
      <c r="J1908" s="169"/>
      <c r="K1908" s="169">
        <f>SUM(K1909:K2134)</f>
        <v>0</v>
      </c>
      <c r="L1908" s="169"/>
      <c r="M1908" s="169">
        <f>SUM(M1909:M2134)</f>
        <v>0</v>
      </c>
      <c r="N1908" s="169"/>
      <c r="O1908" s="169">
        <f>SUM(O1909:O2134)</f>
        <v>3.42</v>
      </c>
      <c r="P1908" s="169"/>
      <c r="Q1908" s="169">
        <f>SUM(Q1909:Q2134)</f>
        <v>0</v>
      </c>
      <c r="R1908" s="169"/>
      <c r="S1908" s="169"/>
      <c r="T1908" s="170"/>
      <c r="U1908" s="164"/>
      <c r="V1908" s="164">
        <f>SUM(V1909:V2134)</f>
        <v>249.24</v>
      </c>
      <c r="W1908" s="164"/>
      <c r="AG1908" t="s">
        <v>235</v>
      </c>
    </row>
    <row r="1909" spans="1:60" outlineLevel="1" x14ac:dyDescent="0.2">
      <c r="A1909" s="171">
        <v>293</v>
      </c>
      <c r="B1909" s="172" t="s">
        <v>2003</v>
      </c>
      <c r="C1909" s="188" t="s">
        <v>2004</v>
      </c>
      <c r="D1909" s="173" t="s">
        <v>327</v>
      </c>
      <c r="E1909" s="174">
        <v>192.96119999999999</v>
      </c>
      <c r="F1909" s="175"/>
      <c r="G1909" s="176">
        <f>ROUND(E1909*F1909,2)</f>
        <v>0</v>
      </c>
      <c r="H1909" s="175"/>
      <c r="I1909" s="176">
        <f>ROUND(E1909*H1909,2)</f>
        <v>0</v>
      </c>
      <c r="J1909" s="175"/>
      <c r="K1909" s="176">
        <f>ROUND(E1909*J1909,2)</f>
        <v>0</v>
      </c>
      <c r="L1909" s="176">
        <v>21</v>
      </c>
      <c r="M1909" s="176">
        <f>G1909*(1+L1909/100)</f>
        <v>0</v>
      </c>
      <c r="N1909" s="176">
        <v>0</v>
      </c>
      <c r="O1909" s="176">
        <f>ROUND(E1909*N1909,2)</f>
        <v>0</v>
      </c>
      <c r="P1909" s="176">
        <v>0</v>
      </c>
      <c r="Q1909" s="176">
        <f>ROUND(E1909*P1909,2)</f>
        <v>0</v>
      </c>
      <c r="R1909" s="176" t="s">
        <v>1924</v>
      </c>
      <c r="S1909" s="176" t="s">
        <v>239</v>
      </c>
      <c r="T1909" s="177" t="s">
        <v>300</v>
      </c>
      <c r="U1909" s="160">
        <v>0.05</v>
      </c>
      <c r="V1909" s="160">
        <f>ROUND(E1909*U1909,2)</f>
        <v>9.65</v>
      </c>
      <c r="W1909" s="160"/>
      <c r="X1909" s="151"/>
      <c r="Y1909" s="151"/>
      <c r="Z1909" s="151"/>
      <c r="AA1909" s="151"/>
      <c r="AB1909" s="151"/>
      <c r="AC1909" s="151"/>
      <c r="AD1909" s="151"/>
      <c r="AE1909" s="151"/>
      <c r="AF1909" s="151"/>
      <c r="AG1909" s="151" t="s">
        <v>636</v>
      </c>
      <c r="AH1909" s="151"/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1" x14ac:dyDescent="0.2">
      <c r="A1910" s="158"/>
      <c r="B1910" s="159"/>
      <c r="C1910" s="201" t="s">
        <v>2005</v>
      </c>
      <c r="D1910" s="193"/>
      <c r="E1910" s="194">
        <v>5.04</v>
      </c>
      <c r="F1910" s="160"/>
      <c r="G1910" s="160"/>
      <c r="H1910" s="160"/>
      <c r="I1910" s="160"/>
      <c r="J1910" s="160"/>
      <c r="K1910" s="160"/>
      <c r="L1910" s="160"/>
      <c r="M1910" s="160"/>
      <c r="N1910" s="160"/>
      <c r="O1910" s="160"/>
      <c r="P1910" s="160"/>
      <c r="Q1910" s="160"/>
      <c r="R1910" s="160"/>
      <c r="S1910" s="160"/>
      <c r="T1910" s="160"/>
      <c r="U1910" s="160"/>
      <c r="V1910" s="160"/>
      <c r="W1910" s="160"/>
      <c r="X1910" s="151"/>
      <c r="Y1910" s="151"/>
      <c r="Z1910" s="151"/>
      <c r="AA1910" s="151"/>
      <c r="AB1910" s="151"/>
      <c r="AC1910" s="151"/>
      <c r="AD1910" s="151"/>
      <c r="AE1910" s="151"/>
      <c r="AF1910" s="151"/>
      <c r="AG1910" s="151" t="s">
        <v>305</v>
      </c>
      <c r="AH1910" s="151">
        <v>0</v>
      </c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outlineLevel="1" x14ac:dyDescent="0.2">
      <c r="A1911" s="158"/>
      <c r="B1911" s="159"/>
      <c r="C1911" s="201" t="s">
        <v>2006</v>
      </c>
      <c r="D1911" s="193"/>
      <c r="E1911" s="194">
        <v>21.6</v>
      </c>
      <c r="F1911" s="160"/>
      <c r="G1911" s="160"/>
      <c r="H1911" s="160"/>
      <c r="I1911" s="160"/>
      <c r="J1911" s="160"/>
      <c r="K1911" s="160"/>
      <c r="L1911" s="160"/>
      <c r="M1911" s="160"/>
      <c r="N1911" s="160"/>
      <c r="O1911" s="160"/>
      <c r="P1911" s="160"/>
      <c r="Q1911" s="160"/>
      <c r="R1911" s="160"/>
      <c r="S1911" s="160"/>
      <c r="T1911" s="160"/>
      <c r="U1911" s="160"/>
      <c r="V1911" s="160"/>
      <c r="W1911" s="160"/>
      <c r="X1911" s="151"/>
      <c r="Y1911" s="151"/>
      <c r="Z1911" s="151"/>
      <c r="AA1911" s="151"/>
      <c r="AB1911" s="151"/>
      <c r="AC1911" s="151"/>
      <c r="AD1911" s="151"/>
      <c r="AE1911" s="151"/>
      <c r="AF1911" s="151"/>
      <c r="AG1911" s="151" t="s">
        <v>305</v>
      </c>
      <c r="AH1911" s="151">
        <v>0</v>
      </c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1" x14ac:dyDescent="0.2">
      <c r="A1912" s="158"/>
      <c r="B1912" s="159"/>
      <c r="C1912" s="201" t="s">
        <v>1039</v>
      </c>
      <c r="D1912" s="193"/>
      <c r="E1912" s="194">
        <v>-3.2</v>
      </c>
      <c r="F1912" s="160"/>
      <c r="G1912" s="160"/>
      <c r="H1912" s="160"/>
      <c r="I1912" s="160"/>
      <c r="J1912" s="160"/>
      <c r="K1912" s="160"/>
      <c r="L1912" s="160"/>
      <c r="M1912" s="160"/>
      <c r="N1912" s="160"/>
      <c r="O1912" s="160"/>
      <c r="P1912" s="160"/>
      <c r="Q1912" s="160"/>
      <c r="R1912" s="160"/>
      <c r="S1912" s="160"/>
      <c r="T1912" s="160"/>
      <c r="U1912" s="160"/>
      <c r="V1912" s="160"/>
      <c r="W1912" s="160"/>
      <c r="X1912" s="151"/>
      <c r="Y1912" s="151"/>
      <c r="Z1912" s="151"/>
      <c r="AA1912" s="151"/>
      <c r="AB1912" s="151"/>
      <c r="AC1912" s="151"/>
      <c r="AD1912" s="151"/>
      <c r="AE1912" s="151"/>
      <c r="AF1912" s="151"/>
      <c r="AG1912" s="151" t="s">
        <v>305</v>
      </c>
      <c r="AH1912" s="151">
        <v>0</v>
      </c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1" x14ac:dyDescent="0.2">
      <c r="A1913" s="158"/>
      <c r="B1913" s="159"/>
      <c r="C1913" s="201" t="s">
        <v>1941</v>
      </c>
      <c r="D1913" s="193"/>
      <c r="E1913" s="194">
        <v>-0.9</v>
      </c>
      <c r="F1913" s="160"/>
      <c r="G1913" s="160"/>
      <c r="H1913" s="160"/>
      <c r="I1913" s="160"/>
      <c r="J1913" s="160"/>
      <c r="K1913" s="160"/>
      <c r="L1913" s="160"/>
      <c r="M1913" s="160"/>
      <c r="N1913" s="160"/>
      <c r="O1913" s="160"/>
      <c r="P1913" s="160"/>
      <c r="Q1913" s="160"/>
      <c r="R1913" s="160"/>
      <c r="S1913" s="160"/>
      <c r="T1913" s="160"/>
      <c r="U1913" s="160"/>
      <c r="V1913" s="160"/>
      <c r="W1913" s="160"/>
      <c r="X1913" s="151"/>
      <c r="Y1913" s="151"/>
      <c r="Z1913" s="151"/>
      <c r="AA1913" s="151"/>
      <c r="AB1913" s="151"/>
      <c r="AC1913" s="151"/>
      <c r="AD1913" s="151"/>
      <c r="AE1913" s="151"/>
      <c r="AF1913" s="151"/>
      <c r="AG1913" s="151" t="s">
        <v>305</v>
      </c>
      <c r="AH1913" s="151">
        <v>0</v>
      </c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1" x14ac:dyDescent="0.2">
      <c r="A1914" s="158"/>
      <c r="B1914" s="159"/>
      <c r="C1914" s="201" t="s">
        <v>2007</v>
      </c>
      <c r="D1914" s="193"/>
      <c r="E1914" s="194">
        <v>0.6</v>
      </c>
      <c r="F1914" s="160"/>
      <c r="G1914" s="160"/>
      <c r="H1914" s="160"/>
      <c r="I1914" s="160"/>
      <c r="J1914" s="160"/>
      <c r="K1914" s="160"/>
      <c r="L1914" s="160"/>
      <c r="M1914" s="160"/>
      <c r="N1914" s="160"/>
      <c r="O1914" s="160"/>
      <c r="P1914" s="160"/>
      <c r="Q1914" s="160"/>
      <c r="R1914" s="160"/>
      <c r="S1914" s="160"/>
      <c r="T1914" s="160"/>
      <c r="U1914" s="160"/>
      <c r="V1914" s="160"/>
      <c r="W1914" s="160"/>
      <c r="X1914" s="151"/>
      <c r="Y1914" s="151"/>
      <c r="Z1914" s="151"/>
      <c r="AA1914" s="151"/>
      <c r="AB1914" s="151"/>
      <c r="AC1914" s="151"/>
      <c r="AD1914" s="151"/>
      <c r="AE1914" s="151"/>
      <c r="AF1914" s="151"/>
      <c r="AG1914" s="151" t="s">
        <v>305</v>
      </c>
      <c r="AH1914" s="151">
        <v>0</v>
      </c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1" x14ac:dyDescent="0.2">
      <c r="A1915" s="158"/>
      <c r="B1915" s="159"/>
      <c r="C1915" s="201" t="s">
        <v>2008</v>
      </c>
      <c r="D1915" s="193"/>
      <c r="E1915" s="194">
        <v>22.08</v>
      </c>
      <c r="F1915" s="160"/>
      <c r="G1915" s="160"/>
      <c r="H1915" s="160"/>
      <c r="I1915" s="160"/>
      <c r="J1915" s="160"/>
      <c r="K1915" s="160"/>
      <c r="L1915" s="160"/>
      <c r="M1915" s="160"/>
      <c r="N1915" s="160"/>
      <c r="O1915" s="160"/>
      <c r="P1915" s="160"/>
      <c r="Q1915" s="160"/>
      <c r="R1915" s="160"/>
      <c r="S1915" s="160"/>
      <c r="T1915" s="160"/>
      <c r="U1915" s="160"/>
      <c r="V1915" s="160"/>
      <c r="W1915" s="160"/>
      <c r="X1915" s="151"/>
      <c r="Y1915" s="151"/>
      <c r="Z1915" s="151"/>
      <c r="AA1915" s="151"/>
      <c r="AB1915" s="151"/>
      <c r="AC1915" s="151"/>
      <c r="AD1915" s="151"/>
      <c r="AE1915" s="151"/>
      <c r="AF1915" s="151"/>
      <c r="AG1915" s="151" t="s">
        <v>305</v>
      </c>
      <c r="AH1915" s="151">
        <v>0</v>
      </c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1" x14ac:dyDescent="0.2">
      <c r="A1916" s="158"/>
      <c r="B1916" s="159"/>
      <c r="C1916" s="201" t="s">
        <v>1049</v>
      </c>
      <c r="D1916" s="193"/>
      <c r="E1916" s="194">
        <v>-1.6</v>
      </c>
      <c r="F1916" s="160"/>
      <c r="G1916" s="160"/>
      <c r="H1916" s="160"/>
      <c r="I1916" s="160"/>
      <c r="J1916" s="160"/>
      <c r="K1916" s="160"/>
      <c r="L1916" s="160"/>
      <c r="M1916" s="160"/>
      <c r="N1916" s="160"/>
      <c r="O1916" s="160"/>
      <c r="P1916" s="160"/>
      <c r="Q1916" s="160"/>
      <c r="R1916" s="160"/>
      <c r="S1916" s="160"/>
      <c r="T1916" s="160"/>
      <c r="U1916" s="160"/>
      <c r="V1916" s="160"/>
      <c r="W1916" s="160"/>
      <c r="X1916" s="151"/>
      <c r="Y1916" s="151"/>
      <c r="Z1916" s="151"/>
      <c r="AA1916" s="151"/>
      <c r="AB1916" s="151"/>
      <c r="AC1916" s="151"/>
      <c r="AD1916" s="151"/>
      <c r="AE1916" s="151"/>
      <c r="AF1916" s="151"/>
      <c r="AG1916" s="151" t="s">
        <v>305</v>
      </c>
      <c r="AH1916" s="151">
        <v>0</v>
      </c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1" x14ac:dyDescent="0.2">
      <c r="A1917" s="158"/>
      <c r="B1917" s="159"/>
      <c r="C1917" s="201" t="s">
        <v>2009</v>
      </c>
      <c r="D1917" s="193"/>
      <c r="E1917" s="194">
        <v>-1.3</v>
      </c>
      <c r="F1917" s="160"/>
      <c r="G1917" s="160"/>
      <c r="H1917" s="160"/>
      <c r="I1917" s="160"/>
      <c r="J1917" s="160"/>
      <c r="K1917" s="160"/>
      <c r="L1917" s="160"/>
      <c r="M1917" s="160"/>
      <c r="N1917" s="160"/>
      <c r="O1917" s="160"/>
      <c r="P1917" s="160"/>
      <c r="Q1917" s="160"/>
      <c r="R1917" s="160"/>
      <c r="S1917" s="160"/>
      <c r="T1917" s="160"/>
      <c r="U1917" s="160"/>
      <c r="V1917" s="160"/>
      <c r="W1917" s="160"/>
      <c r="X1917" s="151"/>
      <c r="Y1917" s="151"/>
      <c r="Z1917" s="151"/>
      <c r="AA1917" s="151"/>
      <c r="AB1917" s="151"/>
      <c r="AC1917" s="151"/>
      <c r="AD1917" s="151"/>
      <c r="AE1917" s="151"/>
      <c r="AF1917" s="151"/>
      <c r="AG1917" s="151" t="s">
        <v>305</v>
      </c>
      <c r="AH1917" s="151">
        <v>0</v>
      </c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1" x14ac:dyDescent="0.2">
      <c r="A1918" s="158"/>
      <c r="B1918" s="159"/>
      <c r="C1918" s="201" t="s">
        <v>2007</v>
      </c>
      <c r="D1918" s="193"/>
      <c r="E1918" s="194">
        <v>0.6</v>
      </c>
      <c r="F1918" s="160"/>
      <c r="G1918" s="160"/>
      <c r="H1918" s="160"/>
      <c r="I1918" s="160"/>
      <c r="J1918" s="160"/>
      <c r="K1918" s="160"/>
      <c r="L1918" s="160"/>
      <c r="M1918" s="160"/>
      <c r="N1918" s="160"/>
      <c r="O1918" s="160"/>
      <c r="P1918" s="160"/>
      <c r="Q1918" s="160"/>
      <c r="R1918" s="160"/>
      <c r="S1918" s="160"/>
      <c r="T1918" s="160"/>
      <c r="U1918" s="160"/>
      <c r="V1918" s="160"/>
      <c r="W1918" s="160"/>
      <c r="X1918" s="151"/>
      <c r="Y1918" s="151"/>
      <c r="Z1918" s="151"/>
      <c r="AA1918" s="151"/>
      <c r="AB1918" s="151"/>
      <c r="AC1918" s="151"/>
      <c r="AD1918" s="151"/>
      <c r="AE1918" s="151"/>
      <c r="AF1918" s="151"/>
      <c r="AG1918" s="151" t="s">
        <v>305</v>
      </c>
      <c r="AH1918" s="151">
        <v>0</v>
      </c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1" x14ac:dyDescent="0.2">
      <c r="A1919" s="158"/>
      <c r="B1919" s="159"/>
      <c r="C1919" s="201" t="s">
        <v>2010</v>
      </c>
      <c r="D1919" s="193"/>
      <c r="E1919" s="194">
        <v>10.08</v>
      </c>
      <c r="F1919" s="160"/>
      <c r="G1919" s="160"/>
      <c r="H1919" s="160"/>
      <c r="I1919" s="160"/>
      <c r="J1919" s="160"/>
      <c r="K1919" s="160"/>
      <c r="L1919" s="160"/>
      <c r="M1919" s="160"/>
      <c r="N1919" s="160"/>
      <c r="O1919" s="160"/>
      <c r="P1919" s="160"/>
      <c r="Q1919" s="160"/>
      <c r="R1919" s="160"/>
      <c r="S1919" s="160"/>
      <c r="T1919" s="160"/>
      <c r="U1919" s="160"/>
      <c r="V1919" s="160"/>
      <c r="W1919" s="160"/>
      <c r="X1919" s="151"/>
      <c r="Y1919" s="151"/>
      <c r="Z1919" s="151"/>
      <c r="AA1919" s="151"/>
      <c r="AB1919" s="151"/>
      <c r="AC1919" s="151"/>
      <c r="AD1919" s="151"/>
      <c r="AE1919" s="151"/>
      <c r="AF1919" s="151"/>
      <c r="AG1919" s="151" t="s">
        <v>305</v>
      </c>
      <c r="AH1919" s="151">
        <v>0</v>
      </c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1" x14ac:dyDescent="0.2">
      <c r="A1920" s="158"/>
      <c r="B1920" s="159"/>
      <c r="C1920" s="201" t="s">
        <v>2011</v>
      </c>
      <c r="D1920" s="193"/>
      <c r="E1920" s="194">
        <v>-1.68</v>
      </c>
      <c r="F1920" s="160"/>
      <c r="G1920" s="160"/>
      <c r="H1920" s="160"/>
      <c r="I1920" s="160"/>
      <c r="J1920" s="160"/>
      <c r="K1920" s="160"/>
      <c r="L1920" s="160"/>
      <c r="M1920" s="160"/>
      <c r="N1920" s="160"/>
      <c r="O1920" s="160"/>
      <c r="P1920" s="160"/>
      <c r="Q1920" s="160"/>
      <c r="R1920" s="160"/>
      <c r="S1920" s="160"/>
      <c r="T1920" s="160"/>
      <c r="U1920" s="160"/>
      <c r="V1920" s="160"/>
      <c r="W1920" s="160"/>
      <c r="X1920" s="151"/>
      <c r="Y1920" s="151"/>
      <c r="Z1920" s="151"/>
      <c r="AA1920" s="151"/>
      <c r="AB1920" s="151"/>
      <c r="AC1920" s="151"/>
      <c r="AD1920" s="151"/>
      <c r="AE1920" s="151"/>
      <c r="AF1920" s="151"/>
      <c r="AG1920" s="151" t="s">
        <v>305</v>
      </c>
      <c r="AH1920" s="151">
        <v>0</v>
      </c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1" x14ac:dyDescent="0.2">
      <c r="A1921" s="158"/>
      <c r="B1921" s="159"/>
      <c r="C1921" s="201" t="s">
        <v>2012</v>
      </c>
      <c r="D1921" s="193"/>
      <c r="E1921" s="194">
        <v>22.824000000000002</v>
      </c>
      <c r="F1921" s="160"/>
      <c r="G1921" s="160"/>
      <c r="H1921" s="160"/>
      <c r="I1921" s="160"/>
      <c r="J1921" s="160"/>
      <c r="K1921" s="160"/>
      <c r="L1921" s="160"/>
      <c r="M1921" s="160"/>
      <c r="N1921" s="160"/>
      <c r="O1921" s="160"/>
      <c r="P1921" s="160"/>
      <c r="Q1921" s="160"/>
      <c r="R1921" s="160"/>
      <c r="S1921" s="160"/>
      <c r="T1921" s="160"/>
      <c r="U1921" s="160"/>
      <c r="V1921" s="160"/>
      <c r="W1921" s="160"/>
      <c r="X1921" s="151"/>
      <c r="Y1921" s="151"/>
      <c r="Z1921" s="151"/>
      <c r="AA1921" s="151"/>
      <c r="AB1921" s="151"/>
      <c r="AC1921" s="151"/>
      <c r="AD1921" s="151"/>
      <c r="AE1921" s="151"/>
      <c r="AF1921" s="151"/>
      <c r="AG1921" s="151" t="s">
        <v>305</v>
      </c>
      <c r="AH1921" s="151">
        <v>0</v>
      </c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1" x14ac:dyDescent="0.2">
      <c r="A1922" s="158"/>
      <c r="B1922" s="159"/>
      <c r="C1922" s="201" t="s">
        <v>2013</v>
      </c>
      <c r="D1922" s="193"/>
      <c r="E1922" s="194">
        <v>-1.92</v>
      </c>
      <c r="F1922" s="160"/>
      <c r="G1922" s="160"/>
      <c r="H1922" s="160"/>
      <c r="I1922" s="160"/>
      <c r="J1922" s="160"/>
      <c r="K1922" s="160"/>
      <c r="L1922" s="160"/>
      <c r="M1922" s="160"/>
      <c r="N1922" s="160"/>
      <c r="O1922" s="160"/>
      <c r="P1922" s="160"/>
      <c r="Q1922" s="160"/>
      <c r="R1922" s="160"/>
      <c r="S1922" s="160"/>
      <c r="T1922" s="160"/>
      <c r="U1922" s="160"/>
      <c r="V1922" s="160"/>
      <c r="W1922" s="160"/>
      <c r="X1922" s="151"/>
      <c r="Y1922" s="151"/>
      <c r="Z1922" s="151"/>
      <c r="AA1922" s="151"/>
      <c r="AB1922" s="151"/>
      <c r="AC1922" s="151"/>
      <c r="AD1922" s="151"/>
      <c r="AE1922" s="151"/>
      <c r="AF1922" s="151"/>
      <c r="AG1922" s="151" t="s">
        <v>305</v>
      </c>
      <c r="AH1922" s="151">
        <v>0</v>
      </c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1" x14ac:dyDescent="0.2">
      <c r="A1923" s="158"/>
      <c r="B1923" s="159"/>
      <c r="C1923" s="201" t="s">
        <v>1049</v>
      </c>
      <c r="D1923" s="193"/>
      <c r="E1923" s="194">
        <v>-1.6</v>
      </c>
      <c r="F1923" s="160"/>
      <c r="G1923" s="160"/>
      <c r="H1923" s="160"/>
      <c r="I1923" s="160"/>
      <c r="J1923" s="160"/>
      <c r="K1923" s="160"/>
      <c r="L1923" s="160"/>
      <c r="M1923" s="160"/>
      <c r="N1923" s="160"/>
      <c r="O1923" s="160"/>
      <c r="P1923" s="160"/>
      <c r="Q1923" s="160"/>
      <c r="R1923" s="160"/>
      <c r="S1923" s="160"/>
      <c r="T1923" s="160"/>
      <c r="U1923" s="160"/>
      <c r="V1923" s="160"/>
      <c r="W1923" s="160"/>
      <c r="X1923" s="151"/>
      <c r="Y1923" s="151"/>
      <c r="Z1923" s="151"/>
      <c r="AA1923" s="151"/>
      <c r="AB1923" s="151"/>
      <c r="AC1923" s="151"/>
      <c r="AD1923" s="151"/>
      <c r="AE1923" s="151"/>
      <c r="AF1923" s="151"/>
      <c r="AG1923" s="151" t="s">
        <v>305</v>
      </c>
      <c r="AH1923" s="151">
        <v>0</v>
      </c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1" x14ac:dyDescent="0.2">
      <c r="A1924" s="158"/>
      <c r="B1924" s="159"/>
      <c r="C1924" s="201" t="s">
        <v>1941</v>
      </c>
      <c r="D1924" s="193"/>
      <c r="E1924" s="194">
        <v>-0.9</v>
      </c>
      <c r="F1924" s="160"/>
      <c r="G1924" s="160"/>
      <c r="H1924" s="160"/>
      <c r="I1924" s="160"/>
      <c r="J1924" s="160"/>
      <c r="K1924" s="160"/>
      <c r="L1924" s="160"/>
      <c r="M1924" s="160"/>
      <c r="N1924" s="160"/>
      <c r="O1924" s="160"/>
      <c r="P1924" s="160"/>
      <c r="Q1924" s="160"/>
      <c r="R1924" s="160"/>
      <c r="S1924" s="160"/>
      <c r="T1924" s="160"/>
      <c r="U1924" s="160"/>
      <c r="V1924" s="160"/>
      <c r="W1924" s="160"/>
      <c r="X1924" s="151"/>
      <c r="Y1924" s="151"/>
      <c r="Z1924" s="151"/>
      <c r="AA1924" s="151"/>
      <c r="AB1924" s="151"/>
      <c r="AC1924" s="151"/>
      <c r="AD1924" s="151"/>
      <c r="AE1924" s="151"/>
      <c r="AF1924" s="151"/>
      <c r="AG1924" s="151" t="s">
        <v>305</v>
      </c>
      <c r="AH1924" s="151">
        <v>0</v>
      </c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1" x14ac:dyDescent="0.2">
      <c r="A1925" s="158"/>
      <c r="B1925" s="159"/>
      <c r="C1925" s="201" t="s">
        <v>2007</v>
      </c>
      <c r="D1925" s="193"/>
      <c r="E1925" s="194">
        <v>0.6</v>
      </c>
      <c r="F1925" s="160"/>
      <c r="G1925" s="160"/>
      <c r="H1925" s="160"/>
      <c r="I1925" s="160"/>
      <c r="J1925" s="160"/>
      <c r="K1925" s="160"/>
      <c r="L1925" s="160"/>
      <c r="M1925" s="160"/>
      <c r="N1925" s="160"/>
      <c r="O1925" s="160"/>
      <c r="P1925" s="160"/>
      <c r="Q1925" s="160"/>
      <c r="R1925" s="160"/>
      <c r="S1925" s="160"/>
      <c r="T1925" s="160"/>
      <c r="U1925" s="160"/>
      <c r="V1925" s="160"/>
      <c r="W1925" s="160"/>
      <c r="X1925" s="151"/>
      <c r="Y1925" s="151"/>
      <c r="Z1925" s="151"/>
      <c r="AA1925" s="151"/>
      <c r="AB1925" s="151"/>
      <c r="AC1925" s="151"/>
      <c r="AD1925" s="151"/>
      <c r="AE1925" s="151"/>
      <c r="AF1925" s="151"/>
      <c r="AG1925" s="151" t="s">
        <v>305</v>
      </c>
      <c r="AH1925" s="151">
        <v>0</v>
      </c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1" x14ac:dyDescent="0.2">
      <c r="A1926" s="158"/>
      <c r="B1926" s="159"/>
      <c r="C1926" s="201" t="s">
        <v>2014</v>
      </c>
      <c r="D1926" s="193"/>
      <c r="E1926" s="194">
        <v>20.88</v>
      </c>
      <c r="F1926" s="160"/>
      <c r="G1926" s="160"/>
      <c r="H1926" s="160"/>
      <c r="I1926" s="160"/>
      <c r="J1926" s="160"/>
      <c r="K1926" s="160"/>
      <c r="L1926" s="160"/>
      <c r="M1926" s="160"/>
      <c r="N1926" s="160"/>
      <c r="O1926" s="160"/>
      <c r="P1926" s="160"/>
      <c r="Q1926" s="160"/>
      <c r="R1926" s="160"/>
      <c r="S1926" s="160"/>
      <c r="T1926" s="160"/>
      <c r="U1926" s="160"/>
      <c r="V1926" s="160"/>
      <c r="W1926" s="160"/>
      <c r="X1926" s="151"/>
      <c r="Y1926" s="151"/>
      <c r="Z1926" s="151"/>
      <c r="AA1926" s="151"/>
      <c r="AB1926" s="151"/>
      <c r="AC1926" s="151"/>
      <c r="AD1926" s="151"/>
      <c r="AE1926" s="151"/>
      <c r="AF1926" s="151"/>
      <c r="AG1926" s="151" t="s">
        <v>305</v>
      </c>
      <c r="AH1926" s="151">
        <v>0</v>
      </c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1" x14ac:dyDescent="0.2">
      <c r="A1927" s="158"/>
      <c r="B1927" s="159"/>
      <c r="C1927" s="201" t="s">
        <v>1182</v>
      </c>
      <c r="D1927" s="193"/>
      <c r="E1927" s="194">
        <v>-1.4</v>
      </c>
      <c r="F1927" s="160"/>
      <c r="G1927" s="160"/>
      <c r="H1927" s="160"/>
      <c r="I1927" s="160"/>
      <c r="J1927" s="160"/>
      <c r="K1927" s="160"/>
      <c r="L1927" s="160"/>
      <c r="M1927" s="160"/>
      <c r="N1927" s="160"/>
      <c r="O1927" s="160"/>
      <c r="P1927" s="160"/>
      <c r="Q1927" s="160"/>
      <c r="R1927" s="160"/>
      <c r="S1927" s="160"/>
      <c r="T1927" s="160"/>
      <c r="U1927" s="160"/>
      <c r="V1927" s="160"/>
      <c r="W1927" s="160"/>
      <c r="X1927" s="151"/>
      <c r="Y1927" s="151"/>
      <c r="Z1927" s="151"/>
      <c r="AA1927" s="151"/>
      <c r="AB1927" s="151"/>
      <c r="AC1927" s="151"/>
      <c r="AD1927" s="151"/>
      <c r="AE1927" s="151"/>
      <c r="AF1927" s="151"/>
      <c r="AG1927" s="151" t="s">
        <v>305</v>
      </c>
      <c r="AH1927" s="151">
        <v>0</v>
      </c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1" x14ac:dyDescent="0.2">
      <c r="A1928" s="158"/>
      <c r="B1928" s="159"/>
      <c r="C1928" s="201" t="s">
        <v>1049</v>
      </c>
      <c r="D1928" s="193"/>
      <c r="E1928" s="194">
        <v>-1.6</v>
      </c>
      <c r="F1928" s="160"/>
      <c r="G1928" s="160"/>
      <c r="H1928" s="160"/>
      <c r="I1928" s="160"/>
      <c r="J1928" s="160"/>
      <c r="K1928" s="160"/>
      <c r="L1928" s="160"/>
      <c r="M1928" s="160"/>
      <c r="N1928" s="160"/>
      <c r="O1928" s="160"/>
      <c r="P1928" s="160"/>
      <c r="Q1928" s="160"/>
      <c r="R1928" s="160"/>
      <c r="S1928" s="160"/>
      <c r="T1928" s="160"/>
      <c r="U1928" s="160"/>
      <c r="V1928" s="160"/>
      <c r="W1928" s="160"/>
      <c r="X1928" s="151"/>
      <c r="Y1928" s="151"/>
      <c r="Z1928" s="151"/>
      <c r="AA1928" s="151"/>
      <c r="AB1928" s="151"/>
      <c r="AC1928" s="151"/>
      <c r="AD1928" s="151"/>
      <c r="AE1928" s="151"/>
      <c r="AF1928" s="151"/>
      <c r="AG1928" s="151" t="s">
        <v>305</v>
      </c>
      <c r="AH1928" s="151">
        <v>0</v>
      </c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1" x14ac:dyDescent="0.2">
      <c r="A1929" s="158"/>
      <c r="B1929" s="159"/>
      <c r="C1929" s="201" t="s">
        <v>1941</v>
      </c>
      <c r="D1929" s="193"/>
      <c r="E1929" s="194">
        <v>-0.9</v>
      </c>
      <c r="F1929" s="160"/>
      <c r="G1929" s="160"/>
      <c r="H1929" s="160"/>
      <c r="I1929" s="160"/>
      <c r="J1929" s="160"/>
      <c r="K1929" s="160"/>
      <c r="L1929" s="160"/>
      <c r="M1929" s="160"/>
      <c r="N1929" s="160"/>
      <c r="O1929" s="160"/>
      <c r="P1929" s="160"/>
      <c r="Q1929" s="160"/>
      <c r="R1929" s="160"/>
      <c r="S1929" s="160"/>
      <c r="T1929" s="160"/>
      <c r="U1929" s="160"/>
      <c r="V1929" s="160"/>
      <c r="W1929" s="160"/>
      <c r="X1929" s="151"/>
      <c r="Y1929" s="151"/>
      <c r="Z1929" s="151"/>
      <c r="AA1929" s="151"/>
      <c r="AB1929" s="151"/>
      <c r="AC1929" s="151"/>
      <c r="AD1929" s="151"/>
      <c r="AE1929" s="151"/>
      <c r="AF1929" s="151"/>
      <c r="AG1929" s="151" t="s">
        <v>305</v>
      </c>
      <c r="AH1929" s="151">
        <v>0</v>
      </c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1" x14ac:dyDescent="0.2">
      <c r="A1930" s="158"/>
      <c r="B1930" s="159"/>
      <c r="C1930" s="201" t="s">
        <v>2007</v>
      </c>
      <c r="D1930" s="193"/>
      <c r="E1930" s="194">
        <v>0.6</v>
      </c>
      <c r="F1930" s="160"/>
      <c r="G1930" s="160"/>
      <c r="H1930" s="160"/>
      <c r="I1930" s="160"/>
      <c r="J1930" s="160"/>
      <c r="K1930" s="160"/>
      <c r="L1930" s="160"/>
      <c r="M1930" s="160"/>
      <c r="N1930" s="160"/>
      <c r="O1930" s="160"/>
      <c r="P1930" s="160"/>
      <c r="Q1930" s="160"/>
      <c r="R1930" s="160"/>
      <c r="S1930" s="160"/>
      <c r="T1930" s="160"/>
      <c r="U1930" s="160"/>
      <c r="V1930" s="160"/>
      <c r="W1930" s="160"/>
      <c r="X1930" s="151"/>
      <c r="Y1930" s="151"/>
      <c r="Z1930" s="151"/>
      <c r="AA1930" s="151"/>
      <c r="AB1930" s="151"/>
      <c r="AC1930" s="151"/>
      <c r="AD1930" s="151"/>
      <c r="AE1930" s="151"/>
      <c r="AF1930" s="151"/>
      <c r="AG1930" s="151" t="s">
        <v>305</v>
      </c>
      <c r="AH1930" s="151">
        <v>0</v>
      </c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1" x14ac:dyDescent="0.2">
      <c r="A1931" s="158"/>
      <c r="B1931" s="159"/>
      <c r="C1931" s="201" t="s">
        <v>2015</v>
      </c>
      <c r="D1931" s="193"/>
      <c r="E1931" s="194">
        <v>12</v>
      </c>
      <c r="F1931" s="160"/>
      <c r="G1931" s="160"/>
      <c r="H1931" s="160"/>
      <c r="I1931" s="160"/>
      <c r="J1931" s="160"/>
      <c r="K1931" s="160"/>
      <c r="L1931" s="160"/>
      <c r="M1931" s="160"/>
      <c r="N1931" s="160"/>
      <c r="O1931" s="160"/>
      <c r="P1931" s="160"/>
      <c r="Q1931" s="160"/>
      <c r="R1931" s="160"/>
      <c r="S1931" s="160"/>
      <c r="T1931" s="160"/>
      <c r="U1931" s="160"/>
      <c r="V1931" s="160"/>
      <c r="W1931" s="160"/>
      <c r="X1931" s="151"/>
      <c r="Y1931" s="151"/>
      <c r="Z1931" s="151"/>
      <c r="AA1931" s="151"/>
      <c r="AB1931" s="151"/>
      <c r="AC1931" s="151"/>
      <c r="AD1931" s="151"/>
      <c r="AE1931" s="151"/>
      <c r="AF1931" s="151"/>
      <c r="AG1931" s="151" t="s">
        <v>305</v>
      </c>
      <c r="AH1931" s="151">
        <v>0</v>
      </c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1" x14ac:dyDescent="0.2">
      <c r="A1932" s="158"/>
      <c r="B1932" s="159"/>
      <c r="C1932" s="201" t="s">
        <v>1182</v>
      </c>
      <c r="D1932" s="193"/>
      <c r="E1932" s="194">
        <v>-1.4</v>
      </c>
      <c r="F1932" s="160"/>
      <c r="G1932" s="160"/>
      <c r="H1932" s="160"/>
      <c r="I1932" s="160"/>
      <c r="J1932" s="160"/>
      <c r="K1932" s="160"/>
      <c r="L1932" s="160"/>
      <c r="M1932" s="160"/>
      <c r="N1932" s="160"/>
      <c r="O1932" s="160"/>
      <c r="P1932" s="160"/>
      <c r="Q1932" s="160"/>
      <c r="R1932" s="160"/>
      <c r="S1932" s="160"/>
      <c r="T1932" s="160"/>
      <c r="U1932" s="160"/>
      <c r="V1932" s="160"/>
      <c r="W1932" s="160"/>
      <c r="X1932" s="151"/>
      <c r="Y1932" s="151"/>
      <c r="Z1932" s="151"/>
      <c r="AA1932" s="151"/>
      <c r="AB1932" s="151"/>
      <c r="AC1932" s="151"/>
      <c r="AD1932" s="151"/>
      <c r="AE1932" s="151"/>
      <c r="AF1932" s="151"/>
      <c r="AG1932" s="151" t="s">
        <v>305</v>
      </c>
      <c r="AH1932" s="151">
        <v>0</v>
      </c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1" x14ac:dyDescent="0.2">
      <c r="A1933" s="158"/>
      <c r="B1933" s="159"/>
      <c r="C1933" s="201" t="s">
        <v>2016</v>
      </c>
      <c r="D1933" s="193"/>
      <c r="E1933" s="194">
        <v>15.84</v>
      </c>
      <c r="F1933" s="160"/>
      <c r="G1933" s="160"/>
      <c r="H1933" s="160"/>
      <c r="I1933" s="160"/>
      <c r="J1933" s="160"/>
      <c r="K1933" s="160"/>
      <c r="L1933" s="160"/>
      <c r="M1933" s="160"/>
      <c r="N1933" s="160"/>
      <c r="O1933" s="160"/>
      <c r="P1933" s="160"/>
      <c r="Q1933" s="160"/>
      <c r="R1933" s="160"/>
      <c r="S1933" s="160"/>
      <c r="T1933" s="160"/>
      <c r="U1933" s="160"/>
      <c r="V1933" s="160"/>
      <c r="W1933" s="160"/>
      <c r="X1933" s="151"/>
      <c r="Y1933" s="151"/>
      <c r="Z1933" s="151"/>
      <c r="AA1933" s="151"/>
      <c r="AB1933" s="151"/>
      <c r="AC1933" s="151"/>
      <c r="AD1933" s="151"/>
      <c r="AE1933" s="151"/>
      <c r="AF1933" s="151"/>
      <c r="AG1933" s="151" t="s">
        <v>305</v>
      </c>
      <c r="AH1933" s="151">
        <v>0</v>
      </c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1" x14ac:dyDescent="0.2">
      <c r="A1934" s="158"/>
      <c r="B1934" s="159"/>
      <c r="C1934" s="201" t="s">
        <v>2017</v>
      </c>
      <c r="D1934" s="193"/>
      <c r="E1934" s="194">
        <v>-2.16</v>
      </c>
      <c r="F1934" s="160"/>
      <c r="G1934" s="160"/>
      <c r="H1934" s="160"/>
      <c r="I1934" s="160"/>
      <c r="J1934" s="160"/>
      <c r="K1934" s="160"/>
      <c r="L1934" s="160"/>
      <c r="M1934" s="160"/>
      <c r="N1934" s="160"/>
      <c r="O1934" s="160"/>
      <c r="P1934" s="160"/>
      <c r="Q1934" s="160"/>
      <c r="R1934" s="160"/>
      <c r="S1934" s="160"/>
      <c r="T1934" s="160"/>
      <c r="U1934" s="160"/>
      <c r="V1934" s="160"/>
      <c r="W1934" s="160"/>
      <c r="X1934" s="151"/>
      <c r="Y1934" s="151"/>
      <c r="Z1934" s="151"/>
      <c r="AA1934" s="151"/>
      <c r="AB1934" s="151"/>
      <c r="AC1934" s="151"/>
      <c r="AD1934" s="151"/>
      <c r="AE1934" s="151"/>
      <c r="AF1934" s="151"/>
      <c r="AG1934" s="151" t="s">
        <v>305</v>
      </c>
      <c r="AH1934" s="151">
        <v>0</v>
      </c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1" x14ac:dyDescent="0.2">
      <c r="A1935" s="158"/>
      <c r="B1935" s="159"/>
      <c r="C1935" s="201" t="s">
        <v>2018</v>
      </c>
      <c r="D1935" s="193"/>
      <c r="E1935" s="194">
        <v>22.655999999999999</v>
      </c>
      <c r="F1935" s="160"/>
      <c r="G1935" s="160"/>
      <c r="H1935" s="160"/>
      <c r="I1935" s="160"/>
      <c r="J1935" s="160"/>
      <c r="K1935" s="160"/>
      <c r="L1935" s="160"/>
      <c r="M1935" s="160"/>
      <c r="N1935" s="160"/>
      <c r="O1935" s="160"/>
      <c r="P1935" s="160"/>
      <c r="Q1935" s="160"/>
      <c r="R1935" s="160"/>
      <c r="S1935" s="160"/>
      <c r="T1935" s="160"/>
      <c r="U1935" s="160"/>
      <c r="V1935" s="160"/>
      <c r="W1935" s="160"/>
      <c r="X1935" s="151"/>
      <c r="Y1935" s="151"/>
      <c r="Z1935" s="151"/>
      <c r="AA1935" s="151"/>
      <c r="AB1935" s="151"/>
      <c r="AC1935" s="151"/>
      <c r="AD1935" s="151"/>
      <c r="AE1935" s="151"/>
      <c r="AF1935" s="151"/>
      <c r="AG1935" s="151" t="s">
        <v>305</v>
      </c>
      <c r="AH1935" s="151">
        <v>0</v>
      </c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1" x14ac:dyDescent="0.2">
      <c r="A1936" s="158"/>
      <c r="B1936" s="159"/>
      <c r="C1936" s="201" t="s">
        <v>2013</v>
      </c>
      <c r="D1936" s="193"/>
      <c r="E1936" s="194">
        <v>-1.92</v>
      </c>
      <c r="F1936" s="160"/>
      <c r="G1936" s="160"/>
      <c r="H1936" s="160"/>
      <c r="I1936" s="160"/>
      <c r="J1936" s="160"/>
      <c r="K1936" s="160"/>
      <c r="L1936" s="160"/>
      <c r="M1936" s="160"/>
      <c r="N1936" s="160"/>
      <c r="O1936" s="160"/>
      <c r="P1936" s="160"/>
      <c r="Q1936" s="160"/>
      <c r="R1936" s="160"/>
      <c r="S1936" s="160"/>
      <c r="T1936" s="160"/>
      <c r="U1936" s="160"/>
      <c r="V1936" s="160"/>
      <c r="W1936" s="160"/>
      <c r="X1936" s="151"/>
      <c r="Y1936" s="151"/>
      <c r="Z1936" s="151"/>
      <c r="AA1936" s="151"/>
      <c r="AB1936" s="151"/>
      <c r="AC1936" s="151"/>
      <c r="AD1936" s="151"/>
      <c r="AE1936" s="151"/>
      <c r="AF1936" s="151"/>
      <c r="AG1936" s="151" t="s">
        <v>305</v>
      </c>
      <c r="AH1936" s="151">
        <v>0</v>
      </c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1" x14ac:dyDescent="0.2">
      <c r="A1937" s="158"/>
      <c r="B1937" s="159"/>
      <c r="C1937" s="201" t="s">
        <v>2009</v>
      </c>
      <c r="D1937" s="193"/>
      <c r="E1937" s="194">
        <v>-1.3</v>
      </c>
      <c r="F1937" s="160"/>
      <c r="G1937" s="160"/>
      <c r="H1937" s="160"/>
      <c r="I1937" s="160"/>
      <c r="J1937" s="160"/>
      <c r="K1937" s="160"/>
      <c r="L1937" s="160"/>
      <c r="M1937" s="160"/>
      <c r="N1937" s="160"/>
      <c r="O1937" s="160"/>
      <c r="P1937" s="160"/>
      <c r="Q1937" s="160"/>
      <c r="R1937" s="160"/>
      <c r="S1937" s="160"/>
      <c r="T1937" s="160"/>
      <c r="U1937" s="160"/>
      <c r="V1937" s="160"/>
      <c r="W1937" s="160"/>
      <c r="X1937" s="151"/>
      <c r="Y1937" s="151"/>
      <c r="Z1937" s="151"/>
      <c r="AA1937" s="151"/>
      <c r="AB1937" s="151"/>
      <c r="AC1937" s="151"/>
      <c r="AD1937" s="151"/>
      <c r="AE1937" s="151"/>
      <c r="AF1937" s="151"/>
      <c r="AG1937" s="151" t="s">
        <v>305</v>
      </c>
      <c r="AH1937" s="151">
        <v>0</v>
      </c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1" x14ac:dyDescent="0.2">
      <c r="A1938" s="158"/>
      <c r="B1938" s="159"/>
      <c r="C1938" s="201" t="s">
        <v>2007</v>
      </c>
      <c r="D1938" s="193"/>
      <c r="E1938" s="194">
        <v>0.6</v>
      </c>
      <c r="F1938" s="160"/>
      <c r="G1938" s="160"/>
      <c r="H1938" s="160"/>
      <c r="I1938" s="160"/>
      <c r="J1938" s="160"/>
      <c r="K1938" s="160"/>
      <c r="L1938" s="160"/>
      <c r="M1938" s="160"/>
      <c r="N1938" s="160"/>
      <c r="O1938" s="160"/>
      <c r="P1938" s="160"/>
      <c r="Q1938" s="160"/>
      <c r="R1938" s="160"/>
      <c r="S1938" s="160"/>
      <c r="T1938" s="160"/>
      <c r="U1938" s="160"/>
      <c r="V1938" s="160"/>
      <c r="W1938" s="160"/>
      <c r="X1938" s="151"/>
      <c r="Y1938" s="151"/>
      <c r="Z1938" s="151"/>
      <c r="AA1938" s="151"/>
      <c r="AB1938" s="151"/>
      <c r="AC1938" s="151"/>
      <c r="AD1938" s="151"/>
      <c r="AE1938" s="151"/>
      <c r="AF1938" s="151"/>
      <c r="AG1938" s="151" t="s">
        <v>305</v>
      </c>
      <c r="AH1938" s="151">
        <v>0</v>
      </c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1" x14ac:dyDescent="0.2">
      <c r="A1939" s="158"/>
      <c r="B1939" s="159"/>
      <c r="C1939" s="201" t="s">
        <v>2019</v>
      </c>
      <c r="D1939" s="193"/>
      <c r="E1939" s="194">
        <v>26.16</v>
      </c>
      <c r="F1939" s="160"/>
      <c r="G1939" s="160"/>
      <c r="H1939" s="160"/>
      <c r="I1939" s="160"/>
      <c r="J1939" s="160"/>
      <c r="K1939" s="160"/>
      <c r="L1939" s="160"/>
      <c r="M1939" s="160"/>
      <c r="N1939" s="160"/>
      <c r="O1939" s="160"/>
      <c r="P1939" s="160"/>
      <c r="Q1939" s="160"/>
      <c r="R1939" s="160"/>
      <c r="S1939" s="160"/>
      <c r="T1939" s="160"/>
      <c r="U1939" s="160"/>
      <c r="V1939" s="160"/>
      <c r="W1939" s="160"/>
      <c r="X1939" s="151"/>
      <c r="Y1939" s="151"/>
      <c r="Z1939" s="151"/>
      <c r="AA1939" s="151"/>
      <c r="AB1939" s="151"/>
      <c r="AC1939" s="151"/>
      <c r="AD1939" s="151"/>
      <c r="AE1939" s="151"/>
      <c r="AF1939" s="151"/>
      <c r="AG1939" s="151" t="s">
        <v>305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1" x14ac:dyDescent="0.2">
      <c r="A1940" s="158"/>
      <c r="B1940" s="159"/>
      <c r="C1940" s="201" t="s">
        <v>1049</v>
      </c>
      <c r="D1940" s="193"/>
      <c r="E1940" s="194">
        <v>-1.6</v>
      </c>
      <c r="F1940" s="160"/>
      <c r="G1940" s="160"/>
      <c r="H1940" s="160"/>
      <c r="I1940" s="160"/>
      <c r="J1940" s="160"/>
      <c r="K1940" s="160"/>
      <c r="L1940" s="160"/>
      <c r="M1940" s="160"/>
      <c r="N1940" s="160"/>
      <c r="O1940" s="160"/>
      <c r="P1940" s="160"/>
      <c r="Q1940" s="160"/>
      <c r="R1940" s="160"/>
      <c r="S1940" s="160"/>
      <c r="T1940" s="160"/>
      <c r="U1940" s="160"/>
      <c r="V1940" s="160"/>
      <c r="W1940" s="160"/>
      <c r="X1940" s="151"/>
      <c r="Y1940" s="151"/>
      <c r="Z1940" s="151"/>
      <c r="AA1940" s="151"/>
      <c r="AB1940" s="151"/>
      <c r="AC1940" s="151"/>
      <c r="AD1940" s="151"/>
      <c r="AE1940" s="151"/>
      <c r="AF1940" s="151"/>
      <c r="AG1940" s="151" t="s">
        <v>305</v>
      </c>
      <c r="AH1940" s="151">
        <v>0</v>
      </c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1" x14ac:dyDescent="0.2">
      <c r="A1941" s="158"/>
      <c r="B1941" s="159"/>
      <c r="C1941" s="201" t="s">
        <v>1941</v>
      </c>
      <c r="D1941" s="193"/>
      <c r="E1941" s="194">
        <v>-0.9</v>
      </c>
      <c r="F1941" s="160"/>
      <c r="G1941" s="160"/>
      <c r="H1941" s="160"/>
      <c r="I1941" s="160"/>
      <c r="J1941" s="160"/>
      <c r="K1941" s="160"/>
      <c r="L1941" s="160"/>
      <c r="M1941" s="160"/>
      <c r="N1941" s="160"/>
      <c r="O1941" s="160"/>
      <c r="P1941" s="160"/>
      <c r="Q1941" s="160"/>
      <c r="R1941" s="160"/>
      <c r="S1941" s="160"/>
      <c r="T1941" s="160"/>
      <c r="U1941" s="160"/>
      <c r="V1941" s="160"/>
      <c r="W1941" s="160"/>
      <c r="X1941" s="151"/>
      <c r="Y1941" s="151"/>
      <c r="Z1941" s="151"/>
      <c r="AA1941" s="151"/>
      <c r="AB1941" s="151"/>
      <c r="AC1941" s="151"/>
      <c r="AD1941" s="151"/>
      <c r="AE1941" s="151"/>
      <c r="AF1941" s="151"/>
      <c r="AG1941" s="151" t="s">
        <v>305</v>
      </c>
      <c r="AH1941" s="151">
        <v>0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1" x14ac:dyDescent="0.2">
      <c r="A1942" s="158"/>
      <c r="B1942" s="159"/>
      <c r="C1942" s="201" t="s">
        <v>2007</v>
      </c>
      <c r="D1942" s="193"/>
      <c r="E1942" s="194">
        <v>0.6</v>
      </c>
      <c r="F1942" s="160"/>
      <c r="G1942" s="160"/>
      <c r="H1942" s="160"/>
      <c r="I1942" s="160"/>
      <c r="J1942" s="160"/>
      <c r="K1942" s="160"/>
      <c r="L1942" s="160"/>
      <c r="M1942" s="160"/>
      <c r="N1942" s="160"/>
      <c r="O1942" s="160"/>
      <c r="P1942" s="160"/>
      <c r="Q1942" s="160"/>
      <c r="R1942" s="160"/>
      <c r="S1942" s="160"/>
      <c r="T1942" s="160"/>
      <c r="U1942" s="160"/>
      <c r="V1942" s="160"/>
      <c r="W1942" s="160"/>
      <c r="X1942" s="151"/>
      <c r="Y1942" s="151"/>
      <c r="Z1942" s="151"/>
      <c r="AA1942" s="151"/>
      <c r="AB1942" s="151"/>
      <c r="AC1942" s="151"/>
      <c r="AD1942" s="151"/>
      <c r="AE1942" s="151"/>
      <c r="AF1942" s="151"/>
      <c r="AG1942" s="151" t="s">
        <v>305</v>
      </c>
      <c r="AH1942" s="151">
        <v>0</v>
      </c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1" x14ac:dyDescent="0.2">
      <c r="A1943" s="158"/>
      <c r="B1943" s="159"/>
      <c r="C1943" s="201" t="s">
        <v>2020</v>
      </c>
      <c r="D1943" s="193"/>
      <c r="E1943" s="194">
        <v>16.32</v>
      </c>
      <c r="F1943" s="160"/>
      <c r="G1943" s="160"/>
      <c r="H1943" s="160"/>
      <c r="I1943" s="160"/>
      <c r="J1943" s="160"/>
      <c r="K1943" s="160"/>
      <c r="L1943" s="160"/>
      <c r="M1943" s="160"/>
      <c r="N1943" s="160"/>
      <c r="O1943" s="160"/>
      <c r="P1943" s="160"/>
      <c r="Q1943" s="160"/>
      <c r="R1943" s="160"/>
      <c r="S1943" s="160"/>
      <c r="T1943" s="160"/>
      <c r="U1943" s="160"/>
      <c r="V1943" s="160"/>
      <c r="W1943" s="160"/>
      <c r="X1943" s="151"/>
      <c r="Y1943" s="151"/>
      <c r="Z1943" s="151"/>
      <c r="AA1943" s="151"/>
      <c r="AB1943" s="151"/>
      <c r="AC1943" s="151"/>
      <c r="AD1943" s="151"/>
      <c r="AE1943" s="151"/>
      <c r="AF1943" s="151"/>
      <c r="AG1943" s="151" t="s">
        <v>305</v>
      </c>
      <c r="AH1943" s="151">
        <v>0</v>
      </c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1" x14ac:dyDescent="0.2">
      <c r="A1944" s="158"/>
      <c r="B1944" s="159"/>
      <c r="C1944" s="201" t="s">
        <v>2013</v>
      </c>
      <c r="D1944" s="193"/>
      <c r="E1944" s="194">
        <v>-1.92</v>
      </c>
      <c r="F1944" s="160"/>
      <c r="G1944" s="160"/>
      <c r="H1944" s="160"/>
      <c r="I1944" s="160"/>
      <c r="J1944" s="160"/>
      <c r="K1944" s="160"/>
      <c r="L1944" s="160"/>
      <c r="M1944" s="160"/>
      <c r="N1944" s="160"/>
      <c r="O1944" s="160"/>
      <c r="P1944" s="160"/>
      <c r="Q1944" s="160"/>
      <c r="R1944" s="160"/>
      <c r="S1944" s="160"/>
      <c r="T1944" s="160"/>
      <c r="U1944" s="160"/>
      <c r="V1944" s="160"/>
      <c r="W1944" s="160"/>
      <c r="X1944" s="151"/>
      <c r="Y1944" s="151"/>
      <c r="Z1944" s="151"/>
      <c r="AA1944" s="151"/>
      <c r="AB1944" s="151"/>
      <c r="AC1944" s="151"/>
      <c r="AD1944" s="151"/>
      <c r="AE1944" s="151"/>
      <c r="AF1944" s="151"/>
      <c r="AG1944" s="151" t="s">
        <v>305</v>
      </c>
      <c r="AH1944" s="151">
        <v>0</v>
      </c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1" x14ac:dyDescent="0.2">
      <c r="A1945" s="158"/>
      <c r="B1945" s="159"/>
      <c r="C1945" s="201" t="s">
        <v>1189</v>
      </c>
      <c r="D1945" s="193"/>
      <c r="E1945" s="194">
        <v>-2.4</v>
      </c>
      <c r="F1945" s="160"/>
      <c r="G1945" s="160"/>
      <c r="H1945" s="160"/>
      <c r="I1945" s="160"/>
      <c r="J1945" s="160"/>
      <c r="K1945" s="160"/>
      <c r="L1945" s="160"/>
      <c r="M1945" s="160"/>
      <c r="N1945" s="160"/>
      <c r="O1945" s="160"/>
      <c r="P1945" s="160"/>
      <c r="Q1945" s="160"/>
      <c r="R1945" s="160"/>
      <c r="S1945" s="160"/>
      <c r="T1945" s="160"/>
      <c r="U1945" s="160"/>
      <c r="V1945" s="160"/>
      <c r="W1945" s="160"/>
      <c r="X1945" s="151"/>
      <c r="Y1945" s="151"/>
      <c r="Z1945" s="151"/>
      <c r="AA1945" s="151"/>
      <c r="AB1945" s="151"/>
      <c r="AC1945" s="151"/>
      <c r="AD1945" s="151"/>
      <c r="AE1945" s="151"/>
      <c r="AF1945" s="151"/>
      <c r="AG1945" s="151" t="s">
        <v>305</v>
      </c>
      <c r="AH1945" s="151">
        <v>0</v>
      </c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1" x14ac:dyDescent="0.2">
      <c r="A1946" s="158"/>
      <c r="B1946" s="159"/>
      <c r="C1946" s="201" t="s">
        <v>2021</v>
      </c>
      <c r="D1946" s="193"/>
      <c r="E1946" s="194">
        <v>20.64</v>
      </c>
      <c r="F1946" s="160"/>
      <c r="G1946" s="160"/>
      <c r="H1946" s="160"/>
      <c r="I1946" s="160"/>
      <c r="J1946" s="160"/>
      <c r="K1946" s="160"/>
      <c r="L1946" s="160"/>
      <c r="M1946" s="160"/>
      <c r="N1946" s="160"/>
      <c r="O1946" s="160"/>
      <c r="P1946" s="160"/>
      <c r="Q1946" s="160"/>
      <c r="R1946" s="160"/>
      <c r="S1946" s="160"/>
      <c r="T1946" s="160"/>
      <c r="U1946" s="160"/>
      <c r="V1946" s="160"/>
      <c r="W1946" s="160"/>
      <c r="X1946" s="151"/>
      <c r="Y1946" s="151"/>
      <c r="Z1946" s="151"/>
      <c r="AA1946" s="151"/>
      <c r="AB1946" s="151"/>
      <c r="AC1946" s="151"/>
      <c r="AD1946" s="151"/>
      <c r="AE1946" s="151"/>
      <c r="AF1946" s="151"/>
      <c r="AG1946" s="151" t="s">
        <v>305</v>
      </c>
      <c r="AH1946" s="151">
        <v>0</v>
      </c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1" x14ac:dyDescent="0.2">
      <c r="A1947" s="158"/>
      <c r="B1947" s="159"/>
      <c r="C1947" s="201" t="s">
        <v>1189</v>
      </c>
      <c r="D1947" s="193"/>
      <c r="E1947" s="194">
        <v>-2.4</v>
      </c>
      <c r="F1947" s="160"/>
      <c r="G1947" s="160"/>
      <c r="H1947" s="160"/>
      <c r="I1947" s="160"/>
      <c r="J1947" s="160"/>
      <c r="K1947" s="160"/>
      <c r="L1947" s="160"/>
      <c r="M1947" s="160"/>
      <c r="N1947" s="160"/>
      <c r="O1947" s="160"/>
      <c r="P1947" s="160"/>
      <c r="Q1947" s="160"/>
      <c r="R1947" s="160"/>
      <c r="S1947" s="160"/>
      <c r="T1947" s="160"/>
      <c r="U1947" s="160"/>
      <c r="V1947" s="160"/>
      <c r="W1947" s="160"/>
      <c r="X1947" s="151"/>
      <c r="Y1947" s="151"/>
      <c r="Z1947" s="151"/>
      <c r="AA1947" s="151"/>
      <c r="AB1947" s="151"/>
      <c r="AC1947" s="151"/>
      <c r="AD1947" s="151"/>
      <c r="AE1947" s="151"/>
      <c r="AF1947" s="151"/>
      <c r="AG1947" s="151" t="s">
        <v>305</v>
      </c>
      <c r="AH1947" s="151">
        <v>0</v>
      </c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outlineLevel="1" x14ac:dyDescent="0.2">
      <c r="A1948" s="158"/>
      <c r="B1948" s="159"/>
      <c r="C1948" s="201" t="s">
        <v>2009</v>
      </c>
      <c r="D1948" s="193"/>
      <c r="E1948" s="194">
        <v>-1.3</v>
      </c>
      <c r="F1948" s="160"/>
      <c r="G1948" s="160"/>
      <c r="H1948" s="160"/>
      <c r="I1948" s="160"/>
      <c r="J1948" s="160"/>
      <c r="K1948" s="160"/>
      <c r="L1948" s="160"/>
      <c r="M1948" s="160"/>
      <c r="N1948" s="160"/>
      <c r="O1948" s="160"/>
      <c r="P1948" s="160"/>
      <c r="Q1948" s="160"/>
      <c r="R1948" s="160"/>
      <c r="S1948" s="160"/>
      <c r="T1948" s="160"/>
      <c r="U1948" s="160"/>
      <c r="V1948" s="160"/>
      <c r="W1948" s="160"/>
      <c r="X1948" s="151"/>
      <c r="Y1948" s="151"/>
      <c r="Z1948" s="151"/>
      <c r="AA1948" s="151"/>
      <c r="AB1948" s="151"/>
      <c r="AC1948" s="151"/>
      <c r="AD1948" s="151"/>
      <c r="AE1948" s="151"/>
      <c r="AF1948" s="151"/>
      <c r="AG1948" s="151" t="s">
        <v>305</v>
      </c>
      <c r="AH1948" s="151">
        <v>0</v>
      </c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  <c r="AY1948" s="151"/>
      <c r="AZ1948" s="151"/>
      <c r="BA1948" s="151"/>
      <c r="BB1948" s="151"/>
      <c r="BC1948" s="151"/>
      <c r="BD1948" s="151"/>
      <c r="BE1948" s="151"/>
      <c r="BF1948" s="151"/>
      <c r="BG1948" s="151"/>
      <c r="BH1948" s="151"/>
    </row>
    <row r="1949" spans="1:60" outlineLevel="1" x14ac:dyDescent="0.2">
      <c r="A1949" s="158"/>
      <c r="B1949" s="159"/>
      <c r="C1949" s="201" t="s">
        <v>2007</v>
      </c>
      <c r="D1949" s="193"/>
      <c r="E1949" s="194">
        <v>0.6</v>
      </c>
      <c r="F1949" s="160"/>
      <c r="G1949" s="160"/>
      <c r="H1949" s="160"/>
      <c r="I1949" s="160"/>
      <c r="J1949" s="160"/>
      <c r="K1949" s="160"/>
      <c r="L1949" s="160"/>
      <c r="M1949" s="160"/>
      <c r="N1949" s="160"/>
      <c r="O1949" s="160"/>
      <c r="P1949" s="160"/>
      <c r="Q1949" s="160"/>
      <c r="R1949" s="160"/>
      <c r="S1949" s="160"/>
      <c r="T1949" s="160"/>
      <c r="U1949" s="160"/>
      <c r="V1949" s="160"/>
      <c r="W1949" s="160"/>
      <c r="X1949" s="151"/>
      <c r="Y1949" s="151"/>
      <c r="Z1949" s="151"/>
      <c r="AA1949" s="151"/>
      <c r="AB1949" s="151"/>
      <c r="AC1949" s="151"/>
      <c r="AD1949" s="151"/>
      <c r="AE1949" s="151"/>
      <c r="AF1949" s="151"/>
      <c r="AG1949" s="151" t="s">
        <v>305</v>
      </c>
      <c r="AH1949" s="151">
        <v>0</v>
      </c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1" x14ac:dyDescent="0.2">
      <c r="A1950" s="158"/>
      <c r="B1950" s="159"/>
      <c r="C1950" s="201" t="s">
        <v>2022</v>
      </c>
      <c r="D1950" s="193"/>
      <c r="E1950" s="194">
        <v>1.5</v>
      </c>
      <c r="F1950" s="160"/>
      <c r="G1950" s="160"/>
      <c r="H1950" s="160"/>
      <c r="I1950" s="160"/>
      <c r="J1950" s="160"/>
      <c r="K1950" s="160"/>
      <c r="L1950" s="160"/>
      <c r="M1950" s="160"/>
      <c r="N1950" s="160"/>
      <c r="O1950" s="160"/>
      <c r="P1950" s="160"/>
      <c r="Q1950" s="160"/>
      <c r="R1950" s="160"/>
      <c r="S1950" s="160"/>
      <c r="T1950" s="160"/>
      <c r="U1950" s="160"/>
      <c r="V1950" s="160"/>
      <c r="W1950" s="160"/>
      <c r="X1950" s="151"/>
      <c r="Y1950" s="151"/>
      <c r="Z1950" s="151"/>
      <c r="AA1950" s="151"/>
      <c r="AB1950" s="151"/>
      <c r="AC1950" s="151"/>
      <c r="AD1950" s="151"/>
      <c r="AE1950" s="151"/>
      <c r="AF1950" s="151"/>
      <c r="AG1950" s="151" t="s">
        <v>305</v>
      </c>
      <c r="AH1950" s="151">
        <v>0</v>
      </c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1" x14ac:dyDescent="0.2">
      <c r="A1951" s="158"/>
      <c r="B1951" s="159"/>
      <c r="C1951" s="201" t="s">
        <v>2023</v>
      </c>
      <c r="D1951" s="193"/>
      <c r="E1951" s="194">
        <v>1.5</v>
      </c>
      <c r="F1951" s="160"/>
      <c r="G1951" s="160"/>
      <c r="H1951" s="160"/>
      <c r="I1951" s="160"/>
      <c r="J1951" s="160"/>
      <c r="K1951" s="160"/>
      <c r="L1951" s="160"/>
      <c r="M1951" s="160"/>
      <c r="N1951" s="160"/>
      <c r="O1951" s="160"/>
      <c r="P1951" s="160"/>
      <c r="Q1951" s="160"/>
      <c r="R1951" s="160"/>
      <c r="S1951" s="160"/>
      <c r="T1951" s="160"/>
      <c r="U1951" s="160"/>
      <c r="V1951" s="160"/>
      <c r="W1951" s="160"/>
      <c r="X1951" s="151"/>
      <c r="Y1951" s="151"/>
      <c r="Z1951" s="151"/>
      <c r="AA1951" s="151"/>
      <c r="AB1951" s="151"/>
      <c r="AC1951" s="151"/>
      <c r="AD1951" s="151"/>
      <c r="AE1951" s="151"/>
      <c r="AF1951" s="151"/>
      <c r="AG1951" s="151" t="s">
        <v>305</v>
      </c>
      <c r="AH1951" s="151">
        <v>0</v>
      </c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1" x14ac:dyDescent="0.2">
      <c r="A1952" s="158"/>
      <c r="B1952" s="159"/>
      <c r="C1952" s="201" t="s">
        <v>2024</v>
      </c>
      <c r="D1952" s="193"/>
      <c r="E1952" s="194">
        <v>1.5</v>
      </c>
      <c r="F1952" s="160"/>
      <c r="G1952" s="160"/>
      <c r="H1952" s="160"/>
      <c r="I1952" s="160"/>
      <c r="J1952" s="160"/>
      <c r="K1952" s="160"/>
      <c r="L1952" s="160"/>
      <c r="M1952" s="160"/>
      <c r="N1952" s="160"/>
      <c r="O1952" s="160"/>
      <c r="P1952" s="160"/>
      <c r="Q1952" s="160"/>
      <c r="R1952" s="160"/>
      <c r="S1952" s="160"/>
      <c r="T1952" s="160"/>
      <c r="U1952" s="160"/>
      <c r="V1952" s="160"/>
      <c r="W1952" s="160"/>
      <c r="X1952" s="151"/>
      <c r="Y1952" s="151"/>
      <c r="Z1952" s="151"/>
      <c r="AA1952" s="151"/>
      <c r="AB1952" s="151"/>
      <c r="AC1952" s="151"/>
      <c r="AD1952" s="151"/>
      <c r="AE1952" s="151"/>
      <c r="AF1952" s="151"/>
      <c r="AG1952" s="151" t="s">
        <v>305</v>
      </c>
      <c r="AH1952" s="151">
        <v>0</v>
      </c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1" x14ac:dyDescent="0.2">
      <c r="A1953" s="158"/>
      <c r="B1953" s="159"/>
      <c r="C1953" s="201" t="s">
        <v>2025</v>
      </c>
      <c r="D1953" s="193"/>
      <c r="E1953" s="194">
        <v>1.5</v>
      </c>
      <c r="F1953" s="160"/>
      <c r="G1953" s="160"/>
      <c r="H1953" s="160"/>
      <c r="I1953" s="160"/>
      <c r="J1953" s="160"/>
      <c r="K1953" s="160"/>
      <c r="L1953" s="160"/>
      <c r="M1953" s="160"/>
      <c r="N1953" s="160"/>
      <c r="O1953" s="160"/>
      <c r="P1953" s="160"/>
      <c r="Q1953" s="160"/>
      <c r="R1953" s="160"/>
      <c r="S1953" s="160"/>
      <c r="T1953" s="160"/>
      <c r="U1953" s="160"/>
      <c r="V1953" s="160"/>
      <c r="W1953" s="160"/>
      <c r="X1953" s="151"/>
      <c r="Y1953" s="151"/>
      <c r="Z1953" s="151"/>
      <c r="AA1953" s="151"/>
      <c r="AB1953" s="151"/>
      <c r="AC1953" s="151"/>
      <c r="AD1953" s="151"/>
      <c r="AE1953" s="151"/>
      <c r="AF1953" s="151"/>
      <c r="AG1953" s="151" t="s">
        <v>305</v>
      </c>
      <c r="AH1953" s="151">
        <v>0</v>
      </c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1" x14ac:dyDescent="0.2">
      <c r="A1954" s="158"/>
      <c r="B1954" s="159"/>
      <c r="C1954" s="201" t="s">
        <v>2026</v>
      </c>
      <c r="D1954" s="193"/>
      <c r="E1954" s="194">
        <v>6.7500000000000004E-2</v>
      </c>
      <c r="F1954" s="160"/>
      <c r="G1954" s="160"/>
      <c r="H1954" s="160"/>
      <c r="I1954" s="160"/>
      <c r="J1954" s="160"/>
      <c r="K1954" s="160"/>
      <c r="L1954" s="160"/>
      <c r="M1954" s="160"/>
      <c r="N1954" s="160"/>
      <c r="O1954" s="160"/>
      <c r="P1954" s="160"/>
      <c r="Q1954" s="160"/>
      <c r="R1954" s="160"/>
      <c r="S1954" s="160"/>
      <c r="T1954" s="160"/>
      <c r="U1954" s="160"/>
      <c r="V1954" s="160"/>
      <c r="W1954" s="160"/>
      <c r="X1954" s="151"/>
      <c r="Y1954" s="151"/>
      <c r="Z1954" s="151"/>
      <c r="AA1954" s="151"/>
      <c r="AB1954" s="151"/>
      <c r="AC1954" s="151"/>
      <c r="AD1954" s="151"/>
      <c r="AE1954" s="151"/>
      <c r="AF1954" s="151"/>
      <c r="AG1954" s="151" t="s">
        <v>305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1" x14ac:dyDescent="0.2">
      <c r="A1955" s="158"/>
      <c r="B1955" s="159"/>
      <c r="C1955" s="201" t="s">
        <v>2027</v>
      </c>
      <c r="D1955" s="193"/>
      <c r="E1955" s="194">
        <v>0.20250000000000001</v>
      </c>
      <c r="F1955" s="160"/>
      <c r="G1955" s="160"/>
      <c r="H1955" s="160"/>
      <c r="I1955" s="160"/>
      <c r="J1955" s="160"/>
      <c r="K1955" s="160"/>
      <c r="L1955" s="160"/>
      <c r="M1955" s="160"/>
      <c r="N1955" s="160"/>
      <c r="O1955" s="160"/>
      <c r="P1955" s="160"/>
      <c r="Q1955" s="160"/>
      <c r="R1955" s="160"/>
      <c r="S1955" s="160"/>
      <c r="T1955" s="160"/>
      <c r="U1955" s="160"/>
      <c r="V1955" s="160"/>
      <c r="W1955" s="160"/>
      <c r="X1955" s="151"/>
      <c r="Y1955" s="151"/>
      <c r="Z1955" s="151"/>
      <c r="AA1955" s="151"/>
      <c r="AB1955" s="151"/>
      <c r="AC1955" s="151"/>
      <c r="AD1955" s="151"/>
      <c r="AE1955" s="151"/>
      <c r="AF1955" s="151"/>
      <c r="AG1955" s="151" t="s">
        <v>305</v>
      </c>
      <c r="AH1955" s="151">
        <v>0</v>
      </c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outlineLevel="1" x14ac:dyDescent="0.2">
      <c r="A1956" s="158"/>
      <c r="B1956" s="159"/>
      <c r="C1956" s="201" t="s">
        <v>2028</v>
      </c>
      <c r="D1956" s="193"/>
      <c r="E1956" s="194">
        <v>0.12375</v>
      </c>
      <c r="F1956" s="160"/>
      <c r="G1956" s="160"/>
      <c r="H1956" s="160"/>
      <c r="I1956" s="160"/>
      <c r="J1956" s="160"/>
      <c r="K1956" s="160"/>
      <c r="L1956" s="160"/>
      <c r="M1956" s="160"/>
      <c r="N1956" s="160"/>
      <c r="O1956" s="160"/>
      <c r="P1956" s="160"/>
      <c r="Q1956" s="160"/>
      <c r="R1956" s="160"/>
      <c r="S1956" s="160"/>
      <c r="T1956" s="160"/>
      <c r="U1956" s="160"/>
      <c r="V1956" s="160"/>
      <c r="W1956" s="160"/>
      <c r="X1956" s="151"/>
      <c r="Y1956" s="151"/>
      <c r="Z1956" s="151"/>
      <c r="AA1956" s="151"/>
      <c r="AB1956" s="151"/>
      <c r="AC1956" s="151"/>
      <c r="AD1956" s="151"/>
      <c r="AE1956" s="151"/>
      <c r="AF1956" s="151"/>
      <c r="AG1956" s="151" t="s">
        <v>305</v>
      </c>
      <c r="AH1956" s="151">
        <v>0</v>
      </c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outlineLevel="1" x14ac:dyDescent="0.2">
      <c r="A1957" s="158"/>
      <c r="B1957" s="159"/>
      <c r="C1957" s="201" t="s">
        <v>2029</v>
      </c>
      <c r="D1957" s="193"/>
      <c r="E1957" s="194">
        <v>0.20250000000000001</v>
      </c>
      <c r="F1957" s="160"/>
      <c r="G1957" s="160"/>
      <c r="H1957" s="160"/>
      <c r="I1957" s="160"/>
      <c r="J1957" s="160"/>
      <c r="K1957" s="160"/>
      <c r="L1957" s="160"/>
      <c r="M1957" s="160"/>
      <c r="N1957" s="160"/>
      <c r="O1957" s="160"/>
      <c r="P1957" s="160"/>
      <c r="Q1957" s="160"/>
      <c r="R1957" s="160"/>
      <c r="S1957" s="160"/>
      <c r="T1957" s="160"/>
      <c r="U1957" s="160"/>
      <c r="V1957" s="160"/>
      <c r="W1957" s="160"/>
      <c r="X1957" s="151"/>
      <c r="Y1957" s="151"/>
      <c r="Z1957" s="151"/>
      <c r="AA1957" s="151"/>
      <c r="AB1957" s="151"/>
      <c r="AC1957" s="151"/>
      <c r="AD1957" s="151"/>
      <c r="AE1957" s="151"/>
      <c r="AF1957" s="151"/>
      <c r="AG1957" s="151" t="s">
        <v>305</v>
      </c>
      <c r="AH1957" s="151">
        <v>0</v>
      </c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1" x14ac:dyDescent="0.2">
      <c r="A1958" s="158"/>
      <c r="B1958" s="159"/>
      <c r="C1958" s="201" t="s">
        <v>2030</v>
      </c>
      <c r="D1958" s="193"/>
      <c r="E1958" s="194">
        <v>0.20250000000000001</v>
      </c>
      <c r="F1958" s="160"/>
      <c r="G1958" s="160"/>
      <c r="H1958" s="160"/>
      <c r="I1958" s="160"/>
      <c r="J1958" s="160"/>
      <c r="K1958" s="160"/>
      <c r="L1958" s="160"/>
      <c r="M1958" s="160"/>
      <c r="N1958" s="160"/>
      <c r="O1958" s="160"/>
      <c r="P1958" s="160"/>
      <c r="Q1958" s="160"/>
      <c r="R1958" s="160"/>
      <c r="S1958" s="160"/>
      <c r="T1958" s="160"/>
      <c r="U1958" s="160"/>
      <c r="V1958" s="160"/>
      <c r="W1958" s="160"/>
      <c r="X1958" s="151"/>
      <c r="Y1958" s="151"/>
      <c r="Z1958" s="151"/>
      <c r="AA1958" s="151"/>
      <c r="AB1958" s="151"/>
      <c r="AC1958" s="151"/>
      <c r="AD1958" s="151"/>
      <c r="AE1958" s="151"/>
      <c r="AF1958" s="151"/>
      <c r="AG1958" s="151" t="s">
        <v>305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1" x14ac:dyDescent="0.2">
      <c r="A1959" s="158"/>
      <c r="B1959" s="159"/>
      <c r="C1959" s="201" t="s">
        <v>2031</v>
      </c>
      <c r="D1959" s="193"/>
      <c r="E1959" s="194">
        <v>0.14249999999999999</v>
      </c>
      <c r="F1959" s="160"/>
      <c r="G1959" s="160"/>
      <c r="H1959" s="160"/>
      <c r="I1959" s="160"/>
      <c r="J1959" s="160"/>
      <c r="K1959" s="160"/>
      <c r="L1959" s="160"/>
      <c r="M1959" s="160"/>
      <c r="N1959" s="160"/>
      <c r="O1959" s="160"/>
      <c r="P1959" s="160"/>
      <c r="Q1959" s="160"/>
      <c r="R1959" s="160"/>
      <c r="S1959" s="160"/>
      <c r="T1959" s="160"/>
      <c r="U1959" s="160"/>
      <c r="V1959" s="160"/>
      <c r="W1959" s="160"/>
      <c r="X1959" s="151"/>
      <c r="Y1959" s="151"/>
      <c r="Z1959" s="151"/>
      <c r="AA1959" s="151"/>
      <c r="AB1959" s="151"/>
      <c r="AC1959" s="151"/>
      <c r="AD1959" s="151"/>
      <c r="AE1959" s="151"/>
      <c r="AF1959" s="151"/>
      <c r="AG1959" s="151" t="s">
        <v>305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1" x14ac:dyDescent="0.2">
      <c r="A1960" s="171">
        <v>294</v>
      </c>
      <c r="B1960" s="172" t="s">
        <v>2032</v>
      </c>
      <c r="C1960" s="188" t="s">
        <v>2033</v>
      </c>
      <c r="D1960" s="173" t="s">
        <v>342</v>
      </c>
      <c r="E1960" s="174">
        <v>36.450000000000003</v>
      </c>
      <c r="F1960" s="175"/>
      <c r="G1960" s="176">
        <f>ROUND(E1960*F1960,2)</f>
        <v>0</v>
      </c>
      <c r="H1960" s="175"/>
      <c r="I1960" s="176">
        <f>ROUND(E1960*H1960,2)</f>
        <v>0</v>
      </c>
      <c r="J1960" s="175"/>
      <c r="K1960" s="176">
        <f>ROUND(E1960*J1960,2)</f>
        <v>0</v>
      </c>
      <c r="L1960" s="176">
        <v>21</v>
      </c>
      <c r="M1960" s="176">
        <f>G1960*(1+L1960/100)</f>
        <v>0</v>
      </c>
      <c r="N1960" s="176">
        <v>0</v>
      </c>
      <c r="O1960" s="176">
        <f>ROUND(E1960*N1960,2)</f>
        <v>0</v>
      </c>
      <c r="P1960" s="176">
        <v>0</v>
      </c>
      <c r="Q1960" s="176">
        <f>ROUND(E1960*P1960,2)</f>
        <v>0</v>
      </c>
      <c r="R1960" s="176" t="s">
        <v>1924</v>
      </c>
      <c r="S1960" s="176" t="s">
        <v>239</v>
      </c>
      <c r="T1960" s="177" t="s">
        <v>300</v>
      </c>
      <c r="U1960" s="160">
        <v>0.12</v>
      </c>
      <c r="V1960" s="160">
        <f>ROUND(E1960*U1960,2)</f>
        <v>4.37</v>
      </c>
      <c r="W1960" s="160"/>
      <c r="X1960" s="151"/>
      <c r="Y1960" s="151"/>
      <c r="Z1960" s="151"/>
      <c r="AA1960" s="151"/>
      <c r="AB1960" s="151"/>
      <c r="AC1960" s="151"/>
      <c r="AD1960" s="151"/>
      <c r="AE1960" s="151"/>
      <c r="AF1960" s="151"/>
      <c r="AG1960" s="151" t="s">
        <v>636</v>
      </c>
      <c r="AH1960" s="151"/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1" x14ac:dyDescent="0.2">
      <c r="A1961" s="158"/>
      <c r="B1961" s="159"/>
      <c r="C1961" s="201" t="s">
        <v>2034</v>
      </c>
      <c r="D1961" s="193"/>
      <c r="E1961" s="194">
        <v>2.9</v>
      </c>
      <c r="F1961" s="160"/>
      <c r="G1961" s="160"/>
      <c r="H1961" s="160"/>
      <c r="I1961" s="160"/>
      <c r="J1961" s="160"/>
      <c r="K1961" s="160"/>
      <c r="L1961" s="160"/>
      <c r="M1961" s="160"/>
      <c r="N1961" s="160"/>
      <c r="O1961" s="160"/>
      <c r="P1961" s="160"/>
      <c r="Q1961" s="160"/>
      <c r="R1961" s="160"/>
      <c r="S1961" s="160"/>
      <c r="T1961" s="160"/>
      <c r="U1961" s="160"/>
      <c r="V1961" s="160"/>
      <c r="W1961" s="160"/>
      <c r="X1961" s="151"/>
      <c r="Y1961" s="151"/>
      <c r="Z1961" s="151"/>
      <c r="AA1961" s="151"/>
      <c r="AB1961" s="151"/>
      <c r="AC1961" s="151"/>
      <c r="AD1961" s="151"/>
      <c r="AE1961" s="151"/>
      <c r="AF1961" s="151"/>
      <c r="AG1961" s="151" t="s">
        <v>305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1" x14ac:dyDescent="0.2">
      <c r="A1962" s="158"/>
      <c r="B1962" s="159"/>
      <c r="C1962" s="201" t="s">
        <v>2035</v>
      </c>
      <c r="D1962" s="193"/>
      <c r="E1962" s="194">
        <v>5.7</v>
      </c>
      <c r="F1962" s="160"/>
      <c r="G1962" s="160"/>
      <c r="H1962" s="160"/>
      <c r="I1962" s="160"/>
      <c r="J1962" s="160"/>
      <c r="K1962" s="160"/>
      <c r="L1962" s="160"/>
      <c r="M1962" s="160"/>
      <c r="N1962" s="160"/>
      <c r="O1962" s="160"/>
      <c r="P1962" s="160"/>
      <c r="Q1962" s="160"/>
      <c r="R1962" s="160"/>
      <c r="S1962" s="160"/>
      <c r="T1962" s="160"/>
      <c r="U1962" s="160"/>
      <c r="V1962" s="160"/>
      <c r="W1962" s="160"/>
      <c r="X1962" s="151"/>
      <c r="Y1962" s="151"/>
      <c r="Z1962" s="151"/>
      <c r="AA1962" s="151"/>
      <c r="AB1962" s="151"/>
      <c r="AC1962" s="151"/>
      <c r="AD1962" s="151"/>
      <c r="AE1962" s="151"/>
      <c r="AF1962" s="151"/>
      <c r="AG1962" s="151" t="s">
        <v>305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1" x14ac:dyDescent="0.2">
      <c r="A1963" s="158"/>
      <c r="B1963" s="159"/>
      <c r="C1963" s="201" t="s">
        <v>2036</v>
      </c>
      <c r="D1963" s="193"/>
      <c r="E1963" s="194">
        <v>0.9</v>
      </c>
      <c r="F1963" s="160"/>
      <c r="G1963" s="160"/>
      <c r="H1963" s="160"/>
      <c r="I1963" s="160"/>
      <c r="J1963" s="160"/>
      <c r="K1963" s="160"/>
      <c r="L1963" s="160"/>
      <c r="M1963" s="160"/>
      <c r="N1963" s="160"/>
      <c r="O1963" s="160"/>
      <c r="P1963" s="160"/>
      <c r="Q1963" s="160"/>
      <c r="R1963" s="160"/>
      <c r="S1963" s="160"/>
      <c r="T1963" s="160"/>
      <c r="U1963" s="160"/>
      <c r="V1963" s="160"/>
      <c r="W1963" s="160"/>
      <c r="X1963" s="151"/>
      <c r="Y1963" s="151"/>
      <c r="Z1963" s="151"/>
      <c r="AA1963" s="151"/>
      <c r="AB1963" s="151"/>
      <c r="AC1963" s="151"/>
      <c r="AD1963" s="151"/>
      <c r="AE1963" s="151"/>
      <c r="AF1963" s="151"/>
      <c r="AG1963" s="151" t="s">
        <v>305</v>
      </c>
      <c r="AH1963" s="151">
        <v>0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1" x14ac:dyDescent="0.2">
      <c r="A1964" s="158"/>
      <c r="B1964" s="159"/>
      <c r="C1964" s="201" t="s">
        <v>2037</v>
      </c>
      <c r="D1964" s="193"/>
      <c r="E1964" s="194">
        <v>5.6</v>
      </c>
      <c r="F1964" s="160"/>
      <c r="G1964" s="160"/>
      <c r="H1964" s="160"/>
      <c r="I1964" s="160"/>
      <c r="J1964" s="160"/>
      <c r="K1964" s="160"/>
      <c r="L1964" s="160"/>
      <c r="M1964" s="160"/>
      <c r="N1964" s="160"/>
      <c r="O1964" s="160"/>
      <c r="P1964" s="160"/>
      <c r="Q1964" s="160"/>
      <c r="R1964" s="160"/>
      <c r="S1964" s="160"/>
      <c r="T1964" s="160"/>
      <c r="U1964" s="160"/>
      <c r="V1964" s="160"/>
      <c r="W1964" s="160"/>
      <c r="X1964" s="151"/>
      <c r="Y1964" s="151"/>
      <c r="Z1964" s="151"/>
      <c r="AA1964" s="151"/>
      <c r="AB1964" s="151"/>
      <c r="AC1964" s="151"/>
      <c r="AD1964" s="151"/>
      <c r="AE1964" s="151"/>
      <c r="AF1964" s="151"/>
      <c r="AG1964" s="151" t="s">
        <v>305</v>
      </c>
      <c r="AH1964" s="151">
        <v>0</v>
      </c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1" x14ac:dyDescent="0.2">
      <c r="A1965" s="158"/>
      <c r="B1965" s="159"/>
      <c r="C1965" s="201" t="s">
        <v>2038</v>
      </c>
      <c r="D1965" s="193"/>
      <c r="E1965" s="194">
        <v>4.55</v>
      </c>
      <c r="F1965" s="160"/>
      <c r="G1965" s="160"/>
      <c r="H1965" s="160"/>
      <c r="I1965" s="160"/>
      <c r="J1965" s="160"/>
      <c r="K1965" s="160"/>
      <c r="L1965" s="160"/>
      <c r="M1965" s="160"/>
      <c r="N1965" s="160"/>
      <c r="O1965" s="160"/>
      <c r="P1965" s="160"/>
      <c r="Q1965" s="160"/>
      <c r="R1965" s="160"/>
      <c r="S1965" s="160"/>
      <c r="T1965" s="160"/>
      <c r="U1965" s="160"/>
      <c r="V1965" s="160"/>
      <c r="W1965" s="160"/>
      <c r="X1965" s="151"/>
      <c r="Y1965" s="151"/>
      <c r="Z1965" s="151"/>
      <c r="AA1965" s="151"/>
      <c r="AB1965" s="151"/>
      <c r="AC1965" s="151"/>
      <c r="AD1965" s="151"/>
      <c r="AE1965" s="151"/>
      <c r="AF1965" s="151"/>
      <c r="AG1965" s="151" t="s">
        <v>305</v>
      </c>
      <c r="AH1965" s="151">
        <v>0</v>
      </c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1" x14ac:dyDescent="0.2">
      <c r="A1966" s="158"/>
      <c r="B1966" s="159"/>
      <c r="C1966" s="201" t="s">
        <v>2039</v>
      </c>
      <c r="D1966" s="193"/>
      <c r="E1966" s="194">
        <v>6</v>
      </c>
      <c r="F1966" s="160"/>
      <c r="G1966" s="160"/>
      <c r="H1966" s="160"/>
      <c r="I1966" s="160"/>
      <c r="J1966" s="160"/>
      <c r="K1966" s="160"/>
      <c r="L1966" s="160"/>
      <c r="M1966" s="160"/>
      <c r="N1966" s="160"/>
      <c r="O1966" s="160"/>
      <c r="P1966" s="160"/>
      <c r="Q1966" s="160"/>
      <c r="R1966" s="160"/>
      <c r="S1966" s="160"/>
      <c r="T1966" s="160"/>
      <c r="U1966" s="160"/>
      <c r="V1966" s="160"/>
      <c r="W1966" s="160"/>
      <c r="X1966" s="151"/>
      <c r="Y1966" s="151"/>
      <c r="Z1966" s="151"/>
      <c r="AA1966" s="151"/>
      <c r="AB1966" s="151"/>
      <c r="AC1966" s="151"/>
      <c r="AD1966" s="151"/>
      <c r="AE1966" s="151"/>
      <c r="AF1966" s="151"/>
      <c r="AG1966" s="151" t="s">
        <v>305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1" x14ac:dyDescent="0.2">
      <c r="A1967" s="158"/>
      <c r="B1967" s="159"/>
      <c r="C1967" s="201" t="s">
        <v>2040</v>
      </c>
      <c r="D1967" s="193"/>
      <c r="E1967" s="194">
        <v>5.6</v>
      </c>
      <c r="F1967" s="160"/>
      <c r="G1967" s="160"/>
      <c r="H1967" s="160"/>
      <c r="I1967" s="160"/>
      <c r="J1967" s="160"/>
      <c r="K1967" s="160"/>
      <c r="L1967" s="160"/>
      <c r="M1967" s="160"/>
      <c r="N1967" s="160"/>
      <c r="O1967" s="160"/>
      <c r="P1967" s="160"/>
      <c r="Q1967" s="160"/>
      <c r="R1967" s="160"/>
      <c r="S1967" s="160"/>
      <c r="T1967" s="160"/>
      <c r="U1967" s="160"/>
      <c r="V1967" s="160"/>
      <c r="W1967" s="160"/>
      <c r="X1967" s="151"/>
      <c r="Y1967" s="151"/>
      <c r="Z1967" s="151"/>
      <c r="AA1967" s="151"/>
      <c r="AB1967" s="151"/>
      <c r="AC1967" s="151"/>
      <c r="AD1967" s="151"/>
      <c r="AE1967" s="151"/>
      <c r="AF1967" s="151"/>
      <c r="AG1967" s="151" t="s">
        <v>305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1" x14ac:dyDescent="0.2">
      <c r="A1968" s="158"/>
      <c r="B1968" s="159"/>
      <c r="C1968" s="201" t="s">
        <v>2041</v>
      </c>
      <c r="D1968" s="193"/>
      <c r="E1968" s="194">
        <v>3.3</v>
      </c>
      <c r="F1968" s="160"/>
      <c r="G1968" s="160"/>
      <c r="H1968" s="160"/>
      <c r="I1968" s="160"/>
      <c r="J1968" s="160"/>
      <c r="K1968" s="160"/>
      <c r="L1968" s="160"/>
      <c r="M1968" s="160"/>
      <c r="N1968" s="160"/>
      <c r="O1968" s="160"/>
      <c r="P1968" s="160"/>
      <c r="Q1968" s="160"/>
      <c r="R1968" s="160"/>
      <c r="S1968" s="160"/>
      <c r="T1968" s="160"/>
      <c r="U1968" s="160"/>
      <c r="V1968" s="160"/>
      <c r="W1968" s="160"/>
      <c r="X1968" s="151"/>
      <c r="Y1968" s="151"/>
      <c r="Z1968" s="151"/>
      <c r="AA1968" s="151"/>
      <c r="AB1968" s="151"/>
      <c r="AC1968" s="151"/>
      <c r="AD1968" s="151"/>
      <c r="AE1968" s="151"/>
      <c r="AF1968" s="151"/>
      <c r="AG1968" s="151" t="s">
        <v>305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1" x14ac:dyDescent="0.2">
      <c r="A1969" s="158"/>
      <c r="B1969" s="159"/>
      <c r="C1969" s="201" t="s">
        <v>2042</v>
      </c>
      <c r="D1969" s="193"/>
      <c r="E1969" s="194">
        <v>1.9</v>
      </c>
      <c r="F1969" s="160"/>
      <c r="G1969" s="160"/>
      <c r="H1969" s="160"/>
      <c r="I1969" s="160"/>
      <c r="J1969" s="160"/>
      <c r="K1969" s="160"/>
      <c r="L1969" s="160"/>
      <c r="M1969" s="160"/>
      <c r="N1969" s="160"/>
      <c r="O1969" s="160"/>
      <c r="P1969" s="160"/>
      <c r="Q1969" s="160"/>
      <c r="R1969" s="160"/>
      <c r="S1969" s="160"/>
      <c r="T1969" s="160"/>
      <c r="U1969" s="160"/>
      <c r="V1969" s="160"/>
      <c r="W1969" s="160"/>
      <c r="X1969" s="151"/>
      <c r="Y1969" s="151"/>
      <c r="Z1969" s="151"/>
      <c r="AA1969" s="151"/>
      <c r="AB1969" s="151"/>
      <c r="AC1969" s="151"/>
      <c r="AD1969" s="151"/>
      <c r="AE1969" s="151"/>
      <c r="AF1969" s="151"/>
      <c r="AG1969" s="151" t="s">
        <v>305</v>
      </c>
      <c r="AH1969" s="151">
        <v>0</v>
      </c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1" x14ac:dyDescent="0.2">
      <c r="A1970" s="171">
        <v>295</v>
      </c>
      <c r="B1970" s="172" t="s">
        <v>2043</v>
      </c>
      <c r="C1970" s="188" t="s">
        <v>2044</v>
      </c>
      <c r="D1970" s="173" t="s">
        <v>342</v>
      </c>
      <c r="E1970" s="174">
        <v>75.349999999999994</v>
      </c>
      <c r="F1970" s="175"/>
      <c r="G1970" s="176">
        <f>ROUND(E1970*F1970,2)</f>
        <v>0</v>
      </c>
      <c r="H1970" s="175"/>
      <c r="I1970" s="176">
        <f>ROUND(E1970*H1970,2)</f>
        <v>0</v>
      </c>
      <c r="J1970" s="175"/>
      <c r="K1970" s="176">
        <f>ROUND(E1970*J1970,2)</f>
        <v>0</v>
      </c>
      <c r="L1970" s="176">
        <v>21</v>
      </c>
      <c r="M1970" s="176">
        <f>G1970*(1+L1970/100)</f>
        <v>0</v>
      </c>
      <c r="N1970" s="176">
        <v>0</v>
      </c>
      <c r="O1970" s="176">
        <f>ROUND(E1970*N1970,2)</f>
        <v>0</v>
      </c>
      <c r="P1970" s="176">
        <v>0</v>
      </c>
      <c r="Q1970" s="176">
        <f>ROUND(E1970*P1970,2)</f>
        <v>0</v>
      </c>
      <c r="R1970" s="176" t="s">
        <v>1924</v>
      </c>
      <c r="S1970" s="176" t="s">
        <v>239</v>
      </c>
      <c r="T1970" s="177" t="s">
        <v>300</v>
      </c>
      <c r="U1970" s="160">
        <v>0.13</v>
      </c>
      <c r="V1970" s="160">
        <f>ROUND(E1970*U1970,2)</f>
        <v>9.8000000000000007</v>
      </c>
      <c r="W1970" s="160"/>
      <c r="X1970" s="151"/>
      <c r="Y1970" s="151"/>
      <c r="Z1970" s="151"/>
      <c r="AA1970" s="151"/>
      <c r="AB1970" s="151"/>
      <c r="AC1970" s="151"/>
      <c r="AD1970" s="151"/>
      <c r="AE1970" s="151"/>
      <c r="AF1970" s="151"/>
      <c r="AG1970" s="151" t="s">
        <v>636</v>
      </c>
      <c r="AH1970" s="151"/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1" x14ac:dyDescent="0.2">
      <c r="A1971" s="158"/>
      <c r="B1971" s="159"/>
      <c r="C1971" s="201" t="s">
        <v>1493</v>
      </c>
      <c r="D1971" s="193"/>
      <c r="E1971" s="194">
        <v>9</v>
      </c>
      <c r="F1971" s="160"/>
      <c r="G1971" s="160"/>
      <c r="H1971" s="160"/>
      <c r="I1971" s="160"/>
      <c r="J1971" s="160"/>
      <c r="K1971" s="160"/>
      <c r="L1971" s="160"/>
      <c r="M1971" s="160"/>
      <c r="N1971" s="160"/>
      <c r="O1971" s="160"/>
      <c r="P1971" s="160"/>
      <c r="Q1971" s="160"/>
      <c r="R1971" s="160"/>
      <c r="S1971" s="160"/>
      <c r="T1971" s="160"/>
      <c r="U1971" s="160"/>
      <c r="V1971" s="160"/>
      <c r="W1971" s="160"/>
      <c r="X1971" s="151"/>
      <c r="Y1971" s="151"/>
      <c r="Z1971" s="151"/>
      <c r="AA1971" s="151"/>
      <c r="AB1971" s="151"/>
      <c r="AC1971" s="151"/>
      <c r="AD1971" s="151"/>
      <c r="AE1971" s="151"/>
      <c r="AF1971" s="151"/>
      <c r="AG1971" s="151" t="s">
        <v>305</v>
      </c>
      <c r="AH1971" s="151">
        <v>0</v>
      </c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1" x14ac:dyDescent="0.2">
      <c r="A1972" s="158"/>
      <c r="B1972" s="159"/>
      <c r="C1972" s="201" t="s">
        <v>1049</v>
      </c>
      <c r="D1972" s="193"/>
      <c r="E1972" s="194">
        <v>-1.6</v>
      </c>
      <c r="F1972" s="160"/>
      <c r="G1972" s="160"/>
      <c r="H1972" s="160"/>
      <c r="I1972" s="160"/>
      <c r="J1972" s="160"/>
      <c r="K1972" s="160"/>
      <c r="L1972" s="160"/>
      <c r="M1972" s="160"/>
      <c r="N1972" s="160"/>
      <c r="O1972" s="160"/>
      <c r="P1972" s="160"/>
      <c r="Q1972" s="160"/>
      <c r="R1972" s="160"/>
      <c r="S1972" s="160"/>
      <c r="T1972" s="160"/>
      <c r="U1972" s="160"/>
      <c r="V1972" s="160"/>
      <c r="W1972" s="160"/>
      <c r="X1972" s="151"/>
      <c r="Y1972" s="151"/>
      <c r="Z1972" s="151"/>
      <c r="AA1972" s="151"/>
      <c r="AB1972" s="151"/>
      <c r="AC1972" s="151"/>
      <c r="AD1972" s="151"/>
      <c r="AE1972" s="151"/>
      <c r="AF1972" s="151"/>
      <c r="AG1972" s="151" t="s">
        <v>305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1" x14ac:dyDescent="0.2">
      <c r="A1973" s="158"/>
      <c r="B1973" s="159"/>
      <c r="C1973" s="201" t="s">
        <v>1496</v>
      </c>
      <c r="D1973" s="193"/>
      <c r="E1973" s="194">
        <v>9.1999999999999993</v>
      </c>
      <c r="F1973" s="160"/>
      <c r="G1973" s="160"/>
      <c r="H1973" s="160"/>
      <c r="I1973" s="160"/>
      <c r="J1973" s="160"/>
      <c r="K1973" s="160"/>
      <c r="L1973" s="160"/>
      <c r="M1973" s="160"/>
      <c r="N1973" s="160"/>
      <c r="O1973" s="160"/>
      <c r="P1973" s="160"/>
      <c r="Q1973" s="160"/>
      <c r="R1973" s="160"/>
      <c r="S1973" s="160"/>
      <c r="T1973" s="160"/>
      <c r="U1973" s="160"/>
      <c r="V1973" s="160"/>
      <c r="W1973" s="160"/>
      <c r="X1973" s="151"/>
      <c r="Y1973" s="151"/>
      <c r="Z1973" s="151"/>
      <c r="AA1973" s="151"/>
      <c r="AB1973" s="151"/>
      <c r="AC1973" s="151"/>
      <c r="AD1973" s="151"/>
      <c r="AE1973" s="151"/>
      <c r="AF1973" s="151"/>
      <c r="AG1973" s="151" t="s">
        <v>305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1" x14ac:dyDescent="0.2">
      <c r="A1974" s="158"/>
      <c r="B1974" s="159"/>
      <c r="C1974" s="201" t="s">
        <v>1929</v>
      </c>
      <c r="D1974" s="193"/>
      <c r="E1974" s="194">
        <v>-0.8</v>
      </c>
      <c r="F1974" s="160"/>
      <c r="G1974" s="160"/>
      <c r="H1974" s="160"/>
      <c r="I1974" s="160"/>
      <c r="J1974" s="160"/>
      <c r="K1974" s="160"/>
      <c r="L1974" s="160"/>
      <c r="M1974" s="160"/>
      <c r="N1974" s="160"/>
      <c r="O1974" s="160"/>
      <c r="P1974" s="160"/>
      <c r="Q1974" s="160"/>
      <c r="R1974" s="160"/>
      <c r="S1974" s="160"/>
      <c r="T1974" s="160"/>
      <c r="U1974" s="160"/>
      <c r="V1974" s="160"/>
      <c r="W1974" s="160"/>
      <c r="X1974" s="151"/>
      <c r="Y1974" s="151"/>
      <c r="Z1974" s="151"/>
      <c r="AA1974" s="151"/>
      <c r="AB1974" s="151"/>
      <c r="AC1974" s="151"/>
      <c r="AD1974" s="151"/>
      <c r="AE1974" s="151"/>
      <c r="AF1974" s="151"/>
      <c r="AG1974" s="151" t="s">
        <v>305</v>
      </c>
      <c r="AH1974" s="151">
        <v>0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1" x14ac:dyDescent="0.2">
      <c r="A1975" s="158"/>
      <c r="B1975" s="159"/>
      <c r="C1975" s="201" t="s">
        <v>1497</v>
      </c>
      <c r="D1975" s="193"/>
      <c r="E1975" s="194">
        <v>4.2</v>
      </c>
      <c r="F1975" s="160"/>
      <c r="G1975" s="160"/>
      <c r="H1975" s="160"/>
      <c r="I1975" s="160"/>
      <c r="J1975" s="160"/>
      <c r="K1975" s="160"/>
      <c r="L1975" s="160"/>
      <c r="M1975" s="160"/>
      <c r="N1975" s="160"/>
      <c r="O1975" s="160"/>
      <c r="P1975" s="160"/>
      <c r="Q1975" s="160"/>
      <c r="R1975" s="160"/>
      <c r="S1975" s="160"/>
      <c r="T1975" s="160"/>
      <c r="U1975" s="160"/>
      <c r="V1975" s="160"/>
      <c r="W1975" s="160"/>
      <c r="X1975" s="151"/>
      <c r="Y1975" s="151"/>
      <c r="Z1975" s="151"/>
      <c r="AA1975" s="151"/>
      <c r="AB1975" s="151"/>
      <c r="AC1975" s="151"/>
      <c r="AD1975" s="151"/>
      <c r="AE1975" s="151"/>
      <c r="AF1975" s="151"/>
      <c r="AG1975" s="151" t="s">
        <v>305</v>
      </c>
      <c r="AH1975" s="151">
        <v>0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1" x14ac:dyDescent="0.2">
      <c r="A1976" s="158"/>
      <c r="B1976" s="159"/>
      <c r="C1976" s="201" t="s">
        <v>1939</v>
      </c>
      <c r="D1976" s="193"/>
      <c r="E1976" s="194">
        <v>-0.7</v>
      </c>
      <c r="F1976" s="160"/>
      <c r="G1976" s="160"/>
      <c r="H1976" s="160"/>
      <c r="I1976" s="160"/>
      <c r="J1976" s="160"/>
      <c r="K1976" s="160"/>
      <c r="L1976" s="160"/>
      <c r="M1976" s="160"/>
      <c r="N1976" s="160"/>
      <c r="O1976" s="160"/>
      <c r="P1976" s="160"/>
      <c r="Q1976" s="160"/>
      <c r="R1976" s="160"/>
      <c r="S1976" s="160"/>
      <c r="T1976" s="160"/>
      <c r="U1976" s="160"/>
      <c r="V1976" s="160"/>
      <c r="W1976" s="160"/>
      <c r="X1976" s="151"/>
      <c r="Y1976" s="151"/>
      <c r="Z1976" s="151"/>
      <c r="AA1976" s="151"/>
      <c r="AB1976" s="151"/>
      <c r="AC1976" s="151"/>
      <c r="AD1976" s="151"/>
      <c r="AE1976" s="151"/>
      <c r="AF1976" s="151"/>
      <c r="AG1976" s="151" t="s">
        <v>305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1" x14ac:dyDescent="0.2">
      <c r="A1977" s="158"/>
      <c r="B1977" s="159"/>
      <c r="C1977" s="201" t="s">
        <v>1498</v>
      </c>
      <c r="D1977" s="193"/>
      <c r="E1977" s="194">
        <v>9.51</v>
      </c>
      <c r="F1977" s="160"/>
      <c r="G1977" s="160"/>
      <c r="H1977" s="160"/>
      <c r="I1977" s="160"/>
      <c r="J1977" s="160"/>
      <c r="K1977" s="160"/>
      <c r="L1977" s="160"/>
      <c r="M1977" s="160"/>
      <c r="N1977" s="160"/>
      <c r="O1977" s="160"/>
      <c r="P1977" s="160"/>
      <c r="Q1977" s="160"/>
      <c r="R1977" s="160"/>
      <c r="S1977" s="160"/>
      <c r="T1977" s="160"/>
      <c r="U1977" s="160"/>
      <c r="V1977" s="160"/>
      <c r="W1977" s="160"/>
      <c r="X1977" s="151"/>
      <c r="Y1977" s="151"/>
      <c r="Z1977" s="151"/>
      <c r="AA1977" s="151"/>
      <c r="AB1977" s="151"/>
      <c r="AC1977" s="151"/>
      <c r="AD1977" s="151"/>
      <c r="AE1977" s="151"/>
      <c r="AF1977" s="151"/>
      <c r="AG1977" s="151" t="s">
        <v>305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1" x14ac:dyDescent="0.2">
      <c r="A1978" s="158"/>
      <c r="B1978" s="159"/>
      <c r="C1978" s="201" t="s">
        <v>1049</v>
      </c>
      <c r="D1978" s="193"/>
      <c r="E1978" s="194">
        <v>-1.6</v>
      </c>
      <c r="F1978" s="160"/>
      <c r="G1978" s="160"/>
      <c r="H1978" s="160"/>
      <c r="I1978" s="160"/>
      <c r="J1978" s="160"/>
      <c r="K1978" s="160"/>
      <c r="L1978" s="160"/>
      <c r="M1978" s="160"/>
      <c r="N1978" s="160"/>
      <c r="O1978" s="160"/>
      <c r="P1978" s="160"/>
      <c r="Q1978" s="160"/>
      <c r="R1978" s="160"/>
      <c r="S1978" s="160"/>
      <c r="T1978" s="160"/>
      <c r="U1978" s="160"/>
      <c r="V1978" s="160"/>
      <c r="W1978" s="160"/>
      <c r="X1978" s="151"/>
      <c r="Y1978" s="151"/>
      <c r="Z1978" s="151"/>
      <c r="AA1978" s="151"/>
      <c r="AB1978" s="151"/>
      <c r="AC1978" s="151"/>
      <c r="AD1978" s="151"/>
      <c r="AE1978" s="151"/>
      <c r="AF1978" s="151"/>
      <c r="AG1978" s="151" t="s">
        <v>305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1" x14ac:dyDescent="0.2">
      <c r="A1979" s="158"/>
      <c r="B1979" s="159"/>
      <c r="C1979" s="201" t="s">
        <v>1499</v>
      </c>
      <c r="D1979" s="193"/>
      <c r="E1979" s="194">
        <v>8.6999999999999993</v>
      </c>
      <c r="F1979" s="160"/>
      <c r="G1979" s="160"/>
      <c r="H1979" s="160"/>
      <c r="I1979" s="160"/>
      <c r="J1979" s="160"/>
      <c r="K1979" s="160"/>
      <c r="L1979" s="160"/>
      <c r="M1979" s="160"/>
      <c r="N1979" s="160"/>
      <c r="O1979" s="160"/>
      <c r="P1979" s="160"/>
      <c r="Q1979" s="160"/>
      <c r="R1979" s="160"/>
      <c r="S1979" s="160"/>
      <c r="T1979" s="160"/>
      <c r="U1979" s="160"/>
      <c r="V1979" s="160"/>
      <c r="W1979" s="160"/>
      <c r="X1979" s="151"/>
      <c r="Y1979" s="151"/>
      <c r="Z1979" s="151"/>
      <c r="AA1979" s="151"/>
      <c r="AB1979" s="151"/>
      <c r="AC1979" s="151"/>
      <c r="AD1979" s="151"/>
      <c r="AE1979" s="151"/>
      <c r="AF1979" s="151"/>
      <c r="AG1979" s="151" t="s">
        <v>305</v>
      </c>
      <c r="AH1979" s="151">
        <v>0</v>
      </c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1" x14ac:dyDescent="0.2">
      <c r="A1980" s="158"/>
      <c r="B1980" s="159"/>
      <c r="C1980" s="201" t="s">
        <v>1939</v>
      </c>
      <c r="D1980" s="193"/>
      <c r="E1980" s="194">
        <v>-0.7</v>
      </c>
      <c r="F1980" s="160"/>
      <c r="G1980" s="160"/>
      <c r="H1980" s="160"/>
      <c r="I1980" s="160"/>
      <c r="J1980" s="160"/>
      <c r="K1980" s="160"/>
      <c r="L1980" s="160"/>
      <c r="M1980" s="160"/>
      <c r="N1980" s="160"/>
      <c r="O1980" s="160"/>
      <c r="P1980" s="160"/>
      <c r="Q1980" s="160"/>
      <c r="R1980" s="160"/>
      <c r="S1980" s="160"/>
      <c r="T1980" s="160"/>
      <c r="U1980" s="160"/>
      <c r="V1980" s="160"/>
      <c r="W1980" s="160"/>
      <c r="X1980" s="151"/>
      <c r="Y1980" s="151"/>
      <c r="Z1980" s="151"/>
      <c r="AA1980" s="151"/>
      <c r="AB1980" s="151"/>
      <c r="AC1980" s="151"/>
      <c r="AD1980" s="151"/>
      <c r="AE1980" s="151"/>
      <c r="AF1980" s="151"/>
      <c r="AG1980" s="151" t="s">
        <v>305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1" x14ac:dyDescent="0.2">
      <c r="A1981" s="158"/>
      <c r="B1981" s="159"/>
      <c r="C1981" s="201" t="s">
        <v>1929</v>
      </c>
      <c r="D1981" s="193"/>
      <c r="E1981" s="194">
        <v>-0.8</v>
      </c>
      <c r="F1981" s="160"/>
      <c r="G1981" s="160"/>
      <c r="H1981" s="160"/>
      <c r="I1981" s="160"/>
      <c r="J1981" s="160"/>
      <c r="K1981" s="160"/>
      <c r="L1981" s="160"/>
      <c r="M1981" s="160"/>
      <c r="N1981" s="160"/>
      <c r="O1981" s="160"/>
      <c r="P1981" s="160"/>
      <c r="Q1981" s="160"/>
      <c r="R1981" s="160"/>
      <c r="S1981" s="160"/>
      <c r="T1981" s="160"/>
      <c r="U1981" s="160"/>
      <c r="V1981" s="160"/>
      <c r="W1981" s="160"/>
      <c r="X1981" s="151"/>
      <c r="Y1981" s="151"/>
      <c r="Z1981" s="151"/>
      <c r="AA1981" s="151"/>
      <c r="AB1981" s="151"/>
      <c r="AC1981" s="151"/>
      <c r="AD1981" s="151"/>
      <c r="AE1981" s="151"/>
      <c r="AF1981" s="151"/>
      <c r="AG1981" s="151" t="s">
        <v>305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1" x14ac:dyDescent="0.2">
      <c r="A1982" s="158"/>
      <c r="B1982" s="159"/>
      <c r="C1982" s="201" t="s">
        <v>1940</v>
      </c>
      <c r="D1982" s="193"/>
      <c r="E1982" s="194">
        <v>5</v>
      </c>
      <c r="F1982" s="160"/>
      <c r="G1982" s="160"/>
      <c r="H1982" s="160"/>
      <c r="I1982" s="160"/>
      <c r="J1982" s="160"/>
      <c r="K1982" s="160"/>
      <c r="L1982" s="160"/>
      <c r="M1982" s="160"/>
      <c r="N1982" s="160"/>
      <c r="O1982" s="160"/>
      <c r="P1982" s="160"/>
      <c r="Q1982" s="160"/>
      <c r="R1982" s="160"/>
      <c r="S1982" s="160"/>
      <c r="T1982" s="160"/>
      <c r="U1982" s="160"/>
      <c r="V1982" s="160"/>
      <c r="W1982" s="160"/>
      <c r="X1982" s="151"/>
      <c r="Y1982" s="151"/>
      <c r="Z1982" s="151"/>
      <c r="AA1982" s="151"/>
      <c r="AB1982" s="151"/>
      <c r="AC1982" s="151"/>
      <c r="AD1982" s="151"/>
      <c r="AE1982" s="151"/>
      <c r="AF1982" s="151"/>
      <c r="AG1982" s="151" t="s">
        <v>305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1" x14ac:dyDescent="0.2">
      <c r="A1983" s="158"/>
      <c r="B1983" s="159"/>
      <c r="C1983" s="201" t="s">
        <v>1939</v>
      </c>
      <c r="D1983" s="193"/>
      <c r="E1983" s="194">
        <v>-0.7</v>
      </c>
      <c r="F1983" s="160"/>
      <c r="G1983" s="160"/>
      <c r="H1983" s="160"/>
      <c r="I1983" s="160"/>
      <c r="J1983" s="160"/>
      <c r="K1983" s="160"/>
      <c r="L1983" s="160"/>
      <c r="M1983" s="160"/>
      <c r="N1983" s="160"/>
      <c r="O1983" s="160"/>
      <c r="P1983" s="160"/>
      <c r="Q1983" s="160"/>
      <c r="R1983" s="160"/>
      <c r="S1983" s="160"/>
      <c r="T1983" s="160"/>
      <c r="U1983" s="160"/>
      <c r="V1983" s="160"/>
      <c r="W1983" s="160"/>
      <c r="X1983" s="151"/>
      <c r="Y1983" s="151"/>
      <c r="Z1983" s="151"/>
      <c r="AA1983" s="151"/>
      <c r="AB1983" s="151"/>
      <c r="AC1983" s="151"/>
      <c r="AD1983" s="151"/>
      <c r="AE1983" s="151"/>
      <c r="AF1983" s="151"/>
      <c r="AG1983" s="151" t="s">
        <v>305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1" x14ac:dyDescent="0.2">
      <c r="A1984" s="158"/>
      <c r="B1984" s="159"/>
      <c r="C1984" s="201" t="s">
        <v>1500</v>
      </c>
      <c r="D1984" s="193"/>
      <c r="E1984" s="194">
        <v>6.6</v>
      </c>
      <c r="F1984" s="160"/>
      <c r="G1984" s="160"/>
      <c r="H1984" s="160"/>
      <c r="I1984" s="160"/>
      <c r="J1984" s="160"/>
      <c r="K1984" s="160"/>
      <c r="L1984" s="160"/>
      <c r="M1984" s="160"/>
      <c r="N1984" s="160"/>
      <c r="O1984" s="160"/>
      <c r="P1984" s="160"/>
      <c r="Q1984" s="160"/>
      <c r="R1984" s="160"/>
      <c r="S1984" s="160"/>
      <c r="T1984" s="160"/>
      <c r="U1984" s="160"/>
      <c r="V1984" s="160"/>
      <c r="W1984" s="160"/>
      <c r="X1984" s="151"/>
      <c r="Y1984" s="151"/>
      <c r="Z1984" s="151"/>
      <c r="AA1984" s="151"/>
      <c r="AB1984" s="151"/>
      <c r="AC1984" s="151"/>
      <c r="AD1984" s="151"/>
      <c r="AE1984" s="151"/>
      <c r="AF1984" s="151"/>
      <c r="AG1984" s="151" t="s">
        <v>305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1" x14ac:dyDescent="0.2">
      <c r="A1985" s="158"/>
      <c r="B1985" s="159"/>
      <c r="C1985" s="201" t="s">
        <v>1941</v>
      </c>
      <c r="D1985" s="193"/>
      <c r="E1985" s="194">
        <v>-0.9</v>
      </c>
      <c r="F1985" s="160"/>
      <c r="G1985" s="160"/>
      <c r="H1985" s="160"/>
      <c r="I1985" s="160"/>
      <c r="J1985" s="160"/>
      <c r="K1985" s="160"/>
      <c r="L1985" s="160"/>
      <c r="M1985" s="160"/>
      <c r="N1985" s="160"/>
      <c r="O1985" s="160"/>
      <c r="P1985" s="160"/>
      <c r="Q1985" s="160"/>
      <c r="R1985" s="160"/>
      <c r="S1985" s="160"/>
      <c r="T1985" s="160"/>
      <c r="U1985" s="160"/>
      <c r="V1985" s="160"/>
      <c r="W1985" s="160"/>
      <c r="X1985" s="151"/>
      <c r="Y1985" s="151"/>
      <c r="Z1985" s="151"/>
      <c r="AA1985" s="151"/>
      <c r="AB1985" s="151"/>
      <c r="AC1985" s="151"/>
      <c r="AD1985" s="151"/>
      <c r="AE1985" s="151"/>
      <c r="AF1985" s="151"/>
      <c r="AG1985" s="151" t="s">
        <v>305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1" x14ac:dyDescent="0.2">
      <c r="A1986" s="158"/>
      <c r="B1986" s="159"/>
      <c r="C1986" s="201" t="s">
        <v>1501</v>
      </c>
      <c r="D1986" s="193"/>
      <c r="E1986" s="194">
        <v>9.44</v>
      </c>
      <c r="F1986" s="160"/>
      <c r="G1986" s="160"/>
      <c r="H1986" s="160"/>
      <c r="I1986" s="160"/>
      <c r="J1986" s="160"/>
      <c r="K1986" s="160"/>
      <c r="L1986" s="160"/>
      <c r="M1986" s="160"/>
      <c r="N1986" s="160"/>
      <c r="O1986" s="160"/>
      <c r="P1986" s="160"/>
      <c r="Q1986" s="160"/>
      <c r="R1986" s="160"/>
      <c r="S1986" s="160"/>
      <c r="T1986" s="160"/>
      <c r="U1986" s="160"/>
      <c r="V1986" s="160"/>
      <c r="W1986" s="160"/>
      <c r="X1986" s="151"/>
      <c r="Y1986" s="151"/>
      <c r="Z1986" s="151"/>
      <c r="AA1986" s="151"/>
      <c r="AB1986" s="151"/>
      <c r="AC1986" s="151"/>
      <c r="AD1986" s="151"/>
      <c r="AE1986" s="151"/>
      <c r="AF1986" s="151"/>
      <c r="AG1986" s="151" t="s">
        <v>305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1" x14ac:dyDescent="0.2">
      <c r="A1987" s="158"/>
      <c r="B1987" s="159"/>
      <c r="C1987" s="201" t="s">
        <v>1929</v>
      </c>
      <c r="D1987" s="193"/>
      <c r="E1987" s="194">
        <v>-0.8</v>
      </c>
      <c r="F1987" s="160"/>
      <c r="G1987" s="160"/>
      <c r="H1987" s="160"/>
      <c r="I1987" s="160"/>
      <c r="J1987" s="160"/>
      <c r="K1987" s="160"/>
      <c r="L1987" s="160"/>
      <c r="M1987" s="160"/>
      <c r="N1987" s="160"/>
      <c r="O1987" s="160"/>
      <c r="P1987" s="160"/>
      <c r="Q1987" s="160"/>
      <c r="R1987" s="160"/>
      <c r="S1987" s="160"/>
      <c r="T1987" s="160"/>
      <c r="U1987" s="160"/>
      <c r="V1987" s="160"/>
      <c r="W1987" s="160"/>
      <c r="X1987" s="151"/>
      <c r="Y1987" s="151"/>
      <c r="Z1987" s="151"/>
      <c r="AA1987" s="151"/>
      <c r="AB1987" s="151"/>
      <c r="AC1987" s="151"/>
      <c r="AD1987" s="151"/>
      <c r="AE1987" s="151"/>
      <c r="AF1987" s="151"/>
      <c r="AG1987" s="151" t="s">
        <v>305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1" x14ac:dyDescent="0.2">
      <c r="A1988" s="158"/>
      <c r="B1988" s="159"/>
      <c r="C1988" s="201" t="s">
        <v>1502</v>
      </c>
      <c r="D1988" s="193"/>
      <c r="E1988" s="194">
        <v>10.9</v>
      </c>
      <c r="F1988" s="160"/>
      <c r="G1988" s="160"/>
      <c r="H1988" s="160"/>
      <c r="I1988" s="160"/>
      <c r="J1988" s="160"/>
      <c r="K1988" s="160"/>
      <c r="L1988" s="160"/>
      <c r="M1988" s="160"/>
      <c r="N1988" s="160"/>
      <c r="O1988" s="160"/>
      <c r="P1988" s="160"/>
      <c r="Q1988" s="160"/>
      <c r="R1988" s="160"/>
      <c r="S1988" s="160"/>
      <c r="T1988" s="160"/>
      <c r="U1988" s="160"/>
      <c r="V1988" s="160"/>
      <c r="W1988" s="160"/>
      <c r="X1988" s="151"/>
      <c r="Y1988" s="151"/>
      <c r="Z1988" s="151"/>
      <c r="AA1988" s="151"/>
      <c r="AB1988" s="151"/>
      <c r="AC1988" s="151"/>
      <c r="AD1988" s="151"/>
      <c r="AE1988" s="151"/>
      <c r="AF1988" s="151"/>
      <c r="AG1988" s="151" t="s">
        <v>305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1" x14ac:dyDescent="0.2">
      <c r="A1989" s="158"/>
      <c r="B1989" s="159"/>
      <c r="C1989" s="201" t="s">
        <v>1929</v>
      </c>
      <c r="D1989" s="193"/>
      <c r="E1989" s="194">
        <v>-0.8</v>
      </c>
      <c r="F1989" s="160"/>
      <c r="G1989" s="160"/>
      <c r="H1989" s="160"/>
      <c r="I1989" s="160"/>
      <c r="J1989" s="160"/>
      <c r="K1989" s="160"/>
      <c r="L1989" s="160"/>
      <c r="M1989" s="160"/>
      <c r="N1989" s="160"/>
      <c r="O1989" s="160"/>
      <c r="P1989" s="160"/>
      <c r="Q1989" s="160"/>
      <c r="R1989" s="160"/>
      <c r="S1989" s="160"/>
      <c r="T1989" s="160"/>
      <c r="U1989" s="160"/>
      <c r="V1989" s="160"/>
      <c r="W1989" s="160"/>
      <c r="X1989" s="151"/>
      <c r="Y1989" s="151"/>
      <c r="Z1989" s="151"/>
      <c r="AA1989" s="151"/>
      <c r="AB1989" s="151"/>
      <c r="AC1989" s="151"/>
      <c r="AD1989" s="151"/>
      <c r="AE1989" s="151"/>
      <c r="AF1989" s="151"/>
      <c r="AG1989" s="151" t="s">
        <v>305</v>
      </c>
      <c r="AH1989" s="151">
        <v>0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1" x14ac:dyDescent="0.2">
      <c r="A1990" s="158"/>
      <c r="B1990" s="159"/>
      <c r="C1990" s="201" t="s">
        <v>1503</v>
      </c>
      <c r="D1990" s="193"/>
      <c r="E1990" s="194">
        <v>6.8</v>
      </c>
      <c r="F1990" s="160"/>
      <c r="G1990" s="160"/>
      <c r="H1990" s="160"/>
      <c r="I1990" s="160"/>
      <c r="J1990" s="160"/>
      <c r="K1990" s="160"/>
      <c r="L1990" s="160"/>
      <c r="M1990" s="160"/>
      <c r="N1990" s="160"/>
      <c r="O1990" s="160"/>
      <c r="P1990" s="160"/>
      <c r="Q1990" s="160"/>
      <c r="R1990" s="160"/>
      <c r="S1990" s="160"/>
      <c r="T1990" s="160"/>
      <c r="U1990" s="160"/>
      <c r="V1990" s="160"/>
      <c r="W1990" s="160"/>
      <c r="X1990" s="151"/>
      <c r="Y1990" s="151"/>
      <c r="Z1990" s="151"/>
      <c r="AA1990" s="151"/>
      <c r="AB1990" s="151"/>
      <c r="AC1990" s="151"/>
      <c r="AD1990" s="151"/>
      <c r="AE1990" s="151"/>
      <c r="AF1990" s="151"/>
      <c r="AG1990" s="151" t="s">
        <v>305</v>
      </c>
      <c r="AH1990" s="151">
        <v>0</v>
      </c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1" x14ac:dyDescent="0.2">
      <c r="A1991" s="158"/>
      <c r="B1991" s="159"/>
      <c r="C1991" s="201" t="s">
        <v>1929</v>
      </c>
      <c r="D1991" s="193"/>
      <c r="E1991" s="194">
        <v>-0.8</v>
      </c>
      <c r="F1991" s="160"/>
      <c r="G1991" s="160"/>
      <c r="H1991" s="160"/>
      <c r="I1991" s="160"/>
      <c r="J1991" s="160"/>
      <c r="K1991" s="160"/>
      <c r="L1991" s="160"/>
      <c r="M1991" s="160"/>
      <c r="N1991" s="160"/>
      <c r="O1991" s="160"/>
      <c r="P1991" s="160"/>
      <c r="Q1991" s="160"/>
      <c r="R1991" s="160"/>
      <c r="S1991" s="160"/>
      <c r="T1991" s="160"/>
      <c r="U1991" s="160"/>
      <c r="V1991" s="160"/>
      <c r="W1991" s="160"/>
      <c r="X1991" s="151"/>
      <c r="Y1991" s="151"/>
      <c r="Z1991" s="151"/>
      <c r="AA1991" s="151"/>
      <c r="AB1991" s="151"/>
      <c r="AC1991" s="151"/>
      <c r="AD1991" s="151"/>
      <c r="AE1991" s="151"/>
      <c r="AF1991" s="151"/>
      <c r="AG1991" s="151" t="s">
        <v>305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1" x14ac:dyDescent="0.2">
      <c r="A1992" s="158"/>
      <c r="B1992" s="159"/>
      <c r="C1992" s="201" t="s">
        <v>1552</v>
      </c>
      <c r="D1992" s="193"/>
      <c r="E1992" s="194">
        <v>-1.2</v>
      </c>
      <c r="F1992" s="160"/>
      <c r="G1992" s="160"/>
      <c r="H1992" s="160"/>
      <c r="I1992" s="160"/>
      <c r="J1992" s="160"/>
      <c r="K1992" s="160"/>
      <c r="L1992" s="160"/>
      <c r="M1992" s="160"/>
      <c r="N1992" s="160"/>
      <c r="O1992" s="160"/>
      <c r="P1992" s="160"/>
      <c r="Q1992" s="160"/>
      <c r="R1992" s="160"/>
      <c r="S1992" s="160"/>
      <c r="T1992" s="160"/>
      <c r="U1992" s="160"/>
      <c r="V1992" s="160"/>
      <c r="W1992" s="160"/>
      <c r="X1992" s="151"/>
      <c r="Y1992" s="151"/>
      <c r="Z1992" s="151"/>
      <c r="AA1992" s="151"/>
      <c r="AB1992" s="151"/>
      <c r="AC1992" s="151"/>
      <c r="AD1992" s="151"/>
      <c r="AE1992" s="151"/>
      <c r="AF1992" s="151"/>
      <c r="AG1992" s="151" t="s">
        <v>305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1" x14ac:dyDescent="0.2">
      <c r="A1993" s="158"/>
      <c r="B1993" s="159"/>
      <c r="C1993" s="201" t="s">
        <v>1504</v>
      </c>
      <c r="D1993" s="193"/>
      <c r="E1993" s="194">
        <v>8.6</v>
      </c>
      <c r="F1993" s="160"/>
      <c r="G1993" s="160"/>
      <c r="H1993" s="160"/>
      <c r="I1993" s="160"/>
      <c r="J1993" s="160"/>
      <c r="K1993" s="160"/>
      <c r="L1993" s="160"/>
      <c r="M1993" s="160"/>
      <c r="N1993" s="160"/>
      <c r="O1993" s="160"/>
      <c r="P1993" s="160"/>
      <c r="Q1993" s="160"/>
      <c r="R1993" s="160"/>
      <c r="S1993" s="160"/>
      <c r="T1993" s="160"/>
      <c r="U1993" s="160"/>
      <c r="V1993" s="160"/>
      <c r="W1993" s="160"/>
      <c r="X1993" s="151"/>
      <c r="Y1993" s="151"/>
      <c r="Z1993" s="151"/>
      <c r="AA1993" s="151"/>
      <c r="AB1993" s="151"/>
      <c r="AC1993" s="151"/>
      <c r="AD1993" s="151"/>
      <c r="AE1993" s="151"/>
      <c r="AF1993" s="151"/>
      <c r="AG1993" s="151" t="s">
        <v>305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1" x14ac:dyDescent="0.2">
      <c r="A1994" s="158"/>
      <c r="B1994" s="159"/>
      <c r="C1994" s="201" t="s">
        <v>1552</v>
      </c>
      <c r="D1994" s="193"/>
      <c r="E1994" s="194">
        <v>-1.2</v>
      </c>
      <c r="F1994" s="160"/>
      <c r="G1994" s="160"/>
      <c r="H1994" s="160"/>
      <c r="I1994" s="160"/>
      <c r="J1994" s="160"/>
      <c r="K1994" s="160"/>
      <c r="L1994" s="160"/>
      <c r="M1994" s="160"/>
      <c r="N1994" s="160"/>
      <c r="O1994" s="160"/>
      <c r="P1994" s="160"/>
      <c r="Q1994" s="160"/>
      <c r="R1994" s="160"/>
      <c r="S1994" s="160"/>
      <c r="T1994" s="160"/>
      <c r="U1994" s="160"/>
      <c r="V1994" s="160"/>
      <c r="W1994" s="160"/>
      <c r="X1994" s="151"/>
      <c r="Y1994" s="151"/>
      <c r="Z1994" s="151"/>
      <c r="AA1994" s="151"/>
      <c r="AB1994" s="151"/>
      <c r="AC1994" s="151"/>
      <c r="AD1994" s="151"/>
      <c r="AE1994" s="151"/>
      <c r="AF1994" s="151"/>
      <c r="AG1994" s="151" t="s">
        <v>305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1" x14ac:dyDescent="0.2">
      <c r="A1995" s="171">
        <v>296</v>
      </c>
      <c r="B1995" s="172" t="s">
        <v>2045</v>
      </c>
      <c r="C1995" s="188" t="s">
        <v>2046</v>
      </c>
      <c r="D1995" s="173" t="s">
        <v>327</v>
      </c>
      <c r="E1995" s="174">
        <v>192.02</v>
      </c>
      <c r="F1995" s="175"/>
      <c r="G1995" s="176">
        <f>ROUND(E1995*F1995,2)</f>
        <v>0</v>
      </c>
      <c r="H1995" s="175"/>
      <c r="I1995" s="176">
        <f>ROUND(E1995*H1995,2)</f>
        <v>0</v>
      </c>
      <c r="J1995" s="175"/>
      <c r="K1995" s="176">
        <f>ROUND(E1995*J1995,2)</f>
        <v>0</v>
      </c>
      <c r="L1995" s="176">
        <v>21</v>
      </c>
      <c r="M1995" s="176">
        <f>G1995*(1+L1995/100)</f>
        <v>0</v>
      </c>
      <c r="N1995" s="176">
        <v>0</v>
      </c>
      <c r="O1995" s="176">
        <f>ROUND(E1995*N1995,2)</f>
        <v>0</v>
      </c>
      <c r="P1995" s="176">
        <v>0</v>
      </c>
      <c r="Q1995" s="176">
        <f>ROUND(E1995*P1995,2)</f>
        <v>0</v>
      </c>
      <c r="R1995" s="176" t="s">
        <v>1924</v>
      </c>
      <c r="S1995" s="176" t="s">
        <v>239</v>
      </c>
      <c r="T1995" s="177" t="s">
        <v>300</v>
      </c>
      <c r="U1995" s="160">
        <v>1.1000000000000001</v>
      </c>
      <c r="V1995" s="160">
        <f>ROUND(E1995*U1995,2)</f>
        <v>211.22</v>
      </c>
      <c r="W1995" s="160"/>
      <c r="X1995" s="151"/>
      <c r="Y1995" s="151"/>
      <c r="Z1995" s="151"/>
      <c r="AA1995" s="151"/>
      <c r="AB1995" s="151"/>
      <c r="AC1995" s="151"/>
      <c r="AD1995" s="151"/>
      <c r="AE1995" s="151"/>
      <c r="AF1995" s="151"/>
      <c r="AG1995" s="151" t="s">
        <v>636</v>
      </c>
      <c r="AH1995" s="151"/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1" x14ac:dyDescent="0.2">
      <c r="A1996" s="158"/>
      <c r="B1996" s="159"/>
      <c r="C1996" s="265" t="s">
        <v>2047</v>
      </c>
      <c r="D1996" s="266"/>
      <c r="E1996" s="266"/>
      <c r="F1996" s="266"/>
      <c r="G1996" s="266"/>
      <c r="H1996" s="160"/>
      <c r="I1996" s="160"/>
      <c r="J1996" s="160"/>
      <c r="K1996" s="160"/>
      <c r="L1996" s="160"/>
      <c r="M1996" s="160"/>
      <c r="N1996" s="160"/>
      <c r="O1996" s="160"/>
      <c r="P1996" s="160"/>
      <c r="Q1996" s="160"/>
      <c r="R1996" s="160"/>
      <c r="S1996" s="160"/>
      <c r="T1996" s="160"/>
      <c r="U1996" s="160"/>
      <c r="V1996" s="160"/>
      <c r="W1996" s="160"/>
      <c r="X1996" s="151"/>
      <c r="Y1996" s="151"/>
      <c r="Z1996" s="151"/>
      <c r="AA1996" s="151"/>
      <c r="AB1996" s="151"/>
      <c r="AC1996" s="151"/>
      <c r="AD1996" s="151"/>
      <c r="AE1996" s="151"/>
      <c r="AF1996" s="151"/>
      <c r="AG1996" s="151" t="s">
        <v>303</v>
      </c>
      <c r="AH1996" s="151"/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1" x14ac:dyDescent="0.2">
      <c r="A1997" s="158"/>
      <c r="B1997" s="159"/>
      <c r="C1997" s="201" t="s">
        <v>2005</v>
      </c>
      <c r="D1997" s="193"/>
      <c r="E1997" s="194">
        <v>5.04</v>
      </c>
      <c r="F1997" s="160"/>
      <c r="G1997" s="160"/>
      <c r="H1997" s="160"/>
      <c r="I1997" s="160"/>
      <c r="J1997" s="160"/>
      <c r="K1997" s="160"/>
      <c r="L1997" s="160"/>
      <c r="M1997" s="160"/>
      <c r="N1997" s="160"/>
      <c r="O1997" s="160"/>
      <c r="P1997" s="160"/>
      <c r="Q1997" s="160"/>
      <c r="R1997" s="160"/>
      <c r="S1997" s="160"/>
      <c r="T1997" s="160"/>
      <c r="U1997" s="160"/>
      <c r="V1997" s="160"/>
      <c r="W1997" s="160"/>
      <c r="X1997" s="151"/>
      <c r="Y1997" s="151"/>
      <c r="Z1997" s="151"/>
      <c r="AA1997" s="151"/>
      <c r="AB1997" s="151"/>
      <c r="AC1997" s="151"/>
      <c r="AD1997" s="151"/>
      <c r="AE1997" s="151"/>
      <c r="AF1997" s="151"/>
      <c r="AG1997" s="151" t="s">
        <v>305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1" x14ac:dyDescent="0.2">
      <c r="A1998" s="158"/>
      <c r="B1998" s="159"/>
      <c r="C1998" s="201" t="s">
        <v>2006</v>
      </c>
      <c r="D1998" s="193"/>
      <c r="E1998" s="194">
        <v>21.6</v>
      </c>
      <c r="F1998" s="160"/>
      <c r="G1998" s="160"/>
      <c r="H1998" s="160"/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/>
      <c r="S1998" s="160"/>
      <c r="T1998" s="160"/>
      <c r="U1998" s="160"/>
      <c r="V1998" s="160"/>
      <c r="W1998" s="160"/>
      <c r="X1998" s="151"/>
      <c r="Y1998" s="151"/>
      <c r="Z1998" s="151"/>
      <c r="AA1998" s="151"/>
      <c r="AB1998" s="151"/>
      <c r="AC1998" s="151"/>
      <c r="AD1998" s="151"/>
      <c r="AE1998" s="151"/>
      <c r="AF1998" s="151"/>
      <c r="AG1998" s="151" t="s">
        <v>305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1" x14ac:dyDescent="0.2">
      <c r="A1999" s="158"/>
      <c r="B1999" s="159"/>
      <c r="C1999" s="201" t="s">
        <v>1039</v>
      </c>
      <c r="D1999" s="193"/>
      <c r="E1999" s="194">
        <v>-3.2</v>
      </c>
      <c r="F1999" s="160"/>
      <c r="G1999" s="160"/>
      <c r="H1999" s="160"/>
      <c r="I1999" s="160"/>
      <c r="J1999" s="160"/>
      <c r="K1999" s="160"/>
      <c r="L1999" s="160"/>
      <c r="M1999" s="160"/>
      <c r="N1999" s="160"/>
      <c r="O1999" s="160"/>
      <c r="P1999" s="160"/>
      <c r="Q1999" s="160"/>
      <c r="R1999" s="160"/>
      <c r="S1999" s="160"/>
      <c r="T1999" s="160"/>
      <c r="U1999" s="160"/>
      <c r="V1999" s="160"/>
      <c r="W1999" s="160"/>
      <c r="X1999" s="151"/>
      <c r="Y1999" s="151"/>
      <c r="Z1999" s="151"/>
      <c r="AA1999" s="151"/>
      <c r="AB1999" s="151"/>
      <c r="AC1999" s="151"/>
      <c r="AD1999" s="151"/>
      <c r="AE1999" s="151"/>
      <c r="AF1999" s="151"/>
      <c r="AG1999" s="151" t="s">
        <v>305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1" x14ac:dyDescent="0.2">
      <c r="A2000" s="158"/>
      <c r="B2000" s="159"/>
      <c r="C2000" s="201" t="s">
        <v>1941</v>
      </c>
      <c r="D2000" s="193"/>
      <c r="E2000" s="194">
        <v>-0.9</v>
      </c>
      <c r="F2000" s="160"/>
      <c r="G2000" s="160"/>
      <c r="H2000" s="160"/>
      <c r="I2000" s="160"/>
      <c r="J2000" s="160"/>
      <c r="K2000" s="160"/>
      <c r="L2000" s="160"/>
      <c r="M2000" s="160"/>
      <c r="N2000" s="160"/>
      <c r="O2000" s="160"/>
      <c r="P2000" s="160"/>
      <c r="Q2000" s="160"/>
      <c r="R2000" s="160"/>
      <c r="S2000" s="160"/>
      <c r="T2000" s="160"/>
      <c r="U2000" s="160"/>
      <c r="V2000" s="160"/>
      <c r="W2000" s="160"/>
      <c r="X2000" s="151"/>
      <c r="Y2000" s="151"/>
      <c r="Z2000" s="151"/>
      <c r="AA2000" s="151"/>
      <c r="AB2000" s="151"/>
      <c r="AC2000" s="151"/>
      <c r="AD2000" s="151"/>
      <c r="AE2000" s="151"/>
      <c r="AF2000" s="151"/>
      <c r="AG2000" s="151" t="s">
        <v>305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1" x14ac:dyDescent="0.2">
      <c r="A2001" s="158"/>
      <c r="B2001" s="159"/>
      <c r="C2001" s="201" t="s">
        <v>2007</v>
      </c>
      <c r="D2001" s="193"/>
      <c r="E2001" s="194">
        <v>0.6</v>
      </c>
      <c r="F2001" s="160"/>
      <c r="G2001" s="160"/>
      <c r="H2001" s="160"/>
      <c r="I2001" s="160"/>
      <c r="J2001" s="160"/>
      <c r="K2001" s="160"/>
      <c r="L2001" s="160"/>
      <c r="M2001" s="160"/>
      <c r="N2001" s="160"/>
      <c r="O2001" s="160"/>
      <c r="P2001" s="160"/>
      <c r="Q2001" s="160"/>
      <c r="R2001" s="160"/>
      <c r="S2001" s="160"/>
      <c r="T2001" s="160"/>
      <c r="U2001" s="160"/>
      <c r="V2001" s="160"/>
      <c r="W2001" s="160"/>
      <c r="X2001" s="151"/>
      <c r="Y2001" s="151"/>
      <c r="Z2001" s="151"/>
      <c r="AA2001" s="151"/>
      <c r="AB2001" s="151"/>
      <c r="AC2001" s="151"/>
      <c r="AD2001" s="151"/>
      <c r="AE2001" s="151"/>
      <c r="AF2001" s="151"/>
      <c r="AG2001" s="151" t="s">
        <v>305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1" x14ac:dyDescent="0.2">
      <c r="A2002" s="158"/>
      <c r="B2002" s="159"/>
      <c r="C2002" s="201" t="s">
        <v>2008</v>
      </c>
      <c r="D2002" s="193"/>
      <c r="E2002" s="194">
        <v>22.08</v>
      </c>
      <c r="F2002" s="160"/>
      <c r="G2002" s="160"/>
      <c r="H2002" s="160"/>
      <c r="I2002" s="160"/>
      <c r="J2002" s="160"/>
      <c r="K2002" s="160"/>
      <c r="L2002" s="160"/>
      <c r="M2002" s="160"/>
      <c r="N2002" s="160"/>
      <c r="O2002" s="160"/>
      <c r="P2002" s="160"/>
      <c r="Q2002" s="160"/>
      <c r="R2002" s="160"/>
      <c r="S2002" s="160"/>
      <c r="T2002" s="160"/>
      <c r="U2002" s="160"/>
      <c r="V2002" s="160"/>
      <c r="W2002" s="160"/>
      <c r="X2002" s="151"/>
      <c r="Y2002" s="151"/>
      <c r="Z2002" s="151"/>
      <c r="AA2002" s="151"/>
      <c r="AB2002" s="151"/>
      <c r="AC2002" s="151"/>
      <c r="AD2002" s="151"/>
      <c r="AE2002" s="151"/>
      <c r="AF2002" s="151"/>
      <c r="AG2002" s="151" t="s">
        <v>305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1" x14ac:dyDescent="0.2">
      <c r="A2003" s="158"/>
      <c r="B2003" s="159"/>
      <c r="C2003" s="201" t="s">
        <v>1049</v>
      </c>
      <c r="D2003" s="193"/>
      <c r="E2003" s="194">
        <v>-1.6</v>
      </c>
      <c r="F2003" s="160"/>
      <c r="G2003" s="160"/>
      <c r="H2003" s="160"/>
      <c r="I2003" s="160"/>
      <c r="J2003" s="160"/>
      <c r="K2003" s="160"/>
      <c r="L2003" s="160"/>
      <c r="M2003" s="160"/>
      <c r="N2003" s="160"/>
      <c r="O2003" s="160"/>
      <c r="P2003" s="160"/>
      <c r="Q2003" s="160"/>
      <c r="R2003" s="160"/>
      <c r="S2003" s="160"/>
      <c r="T2003" s="160"/>
      <c r="U2003" s="160"/>
      <c r="V2003" s="160"/>
      <c r="W2003" s="160"/>
      <c r="X2003" s="151"/>
      <c r="Y2003" s="151"/>
      <c r="Z2003" s="151"/>
      <c r="AA2003" s="151"/>
      <c r="AB2003" s="151"/>
      <c r="AC2003" s="151"/>
      <c r="AD2003" s="151"/>
      <c r="AE2003" s="151"/>
      <c r="AF2003" s="151"/>
      <c r="AG2003" s="151" t="s">
        <v>305</v>
      </c>
      <c r="AH2003" s="151">
        <v>0</v>
      </c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1" x14ac:dyDescent="0.2">
      <c r="A2004" s="158"/>
      <c r="B2004" s="159"/>
      <c r="C2004" s="201" t="s">
        <v>2009</v>
      </c>
      <c r="D2004" s="193"/>
      <c r="E2004" s="194">
        <v>-1.3</v>
      </c>
      <c r="F2004" s="160"/>
      <c r="G2004" s="160"/>
      <c r="H2004" s="160"/>
      <c r="I2004" s="160"/>
      <c r="J2004" s="160"/>
      <c r="K2004" s="160"/>
      <c r="L2004" s="160"/>
      <c r="M2004" s="160"/>
      <c r="N2004" s="160"/>
      <c r="O2004" s="160"/>
      <c r="P2004" s="160"/>
      <c r="Q2004" s="160"/>
      <c r="R2004" s="160"/>
      <c r="S2004" s="160"/>
      <c r="T2004" s="160"/>
      <c r="U2004" s="160"/>
      <c r="V2004" s="160"/>
      <c r="W2004" s="160"/>
      <c r="X2004" s="151"/>
      <c r="Y2004" s="151"/>
      <c r="Z2004" s="151"/>
      <c r="AA2004" s="151"/>
      <c r="AB2004" s="151"/>
      <c r="AC2004" s="151"/>
      <c r="AD2004" s="151"/>
      <c r="AE2004" s="151"/>
      <c r="AF2004" s="151"/>
      <c r="AG2004" s="151" t="s">
        <v>305</v>
      </c>
      <c r="AH2004" s="151">
        <v>0</v>
      </c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outlineLevel="1" x14ac:dyDescent="0.2">
      <c r="A2005" s="158"/>
      <c r="B2005" s="159"/>
      <c r="C2005" s="201" t="s">
        <v>2007</v>
      </c>
      <c r="D2005" s="193"/>
      <c r="E2005" s="194">
        <v>0.6</v>
      </c>
      <c r="F2005" s="160"/>
      <c r="G2005" s="160"/>
      <c r="H2005" s="160"/>
      <c r="I2005" s="160"/>
      <c r="J2005" s="160"/>
      <c r="K2005" s="160"/>
      <c r="L2005" s="160"/>
      <c r="M2005" s="160"/>
      <c r="N2005" s="160"/>
      <c r="O2005" s="160"/>
      <c r="P2005" s="160"/>
      <c r="Q2005" s="160"/>
      <c r="R2005" s="160"/>
      <c r="S2005" s="160"/>
      <c r="T2005" s="160"/>
      <c r="U2005" s="160"/>
      <c r="V2005" s="160"/>
      <c r="W2005" s="160"/>
      <c r="X2005" s="151"/>
      <c r="Y2005" s="151"/>
      <c r="Z2005" s="151"/>
      <c r="AA2005" s="151"/>
      <c r="AB2005" s="151"/>
      <c r="AC2005" s="151"/>
      <c r="AD2005" s="151"/>
      <c r="AE2005" s="151"/>
      <c r="AF2005" s="151"/>
      <c r="AG2005" s="151" t="s">
        <v>305</v>
      </c>
      <c r="AH2005" s="151">
        <v>0</v>
      </c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  <c r="AU2005" s="151"/>
      <c r="AV2005" s="151"/>
      <c r="AW2005" s="151"/>
      <c r="AX2005" s="151"/>
      <c r="AY2005" s="151"/>
      <c r="AZ2005" s="151"/>
      <c r="BA2005" s="151"/>
      <c r="BB2005" s="151"/>
      <c r="BC2005" s="151"/>
      <c r="BD2005" s="151"/>
      <c r="BE2005" s="151"/>
      <c r="BF2005" s="151"/>
      <c r="BG2005" s="151"/>
      <c r="BH2005" s="151"/>
    </row>
    <row r="2006" spans="1:60" outlineLevel="1" x14ac:dyDescent="0.2">
      <c r="A2006" s="158"/>
      <c r="B2006" s="159"/>
      <c r="C2006" s="201" t="s">
        <v>2010</v>
      </c>
      <c r="D2006" s="193"/>
      <c r="E2006" s="194">
        <v>10.08</v>
      </c>
      <c r="F2006" s="160"/>
      <c r="G2006" s="160"/>
      <c r="H2006" s="160"/>
      <c r="I2006" s="160"/>
      <c r="J2006" s="160"/>
      <c r="K2006" s="160"/>
      <c r="L2006" s="160"/>
      <c r="M2006" s="160"/>
      <c r="N2006" s="160"/>
      <c r="O2006" s="160"/>
      <c r="P2006" s="160"/>
      <c r="Q2006" s="160"/>
      <c r="R2006" s="160"/>
      <c r="S2006" s="160"/>
      <c r="T2006" s="160"/>
      <c r="U2006" s="160"/>
      <c r="V2006" s="160"/>
      <c r="W2006" s="160"/>
      <c r="X2006" s="151"/>
      <c r="Y2006" s="151"/>
      <c r="Z2006" s="151"/>
      <c r="AA2006" s="151"/>
      <c r="AB2006" s="151"/>
      <c r="AC2006" s="151"/>
      <c r="AD2006" s="151"/>
      <c r="AE2006" s="151"/>
      <c r="AF2006" s="151"/>
      <c r="AG2006" s="151" t="s">
        <v>305</v>
      </c>
      <c r="AH2006" s="151">
        <v>0</v>
      </c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outlineLevel="1" x14ac:dyDescent="0.2">
      <c r="A2007" s="158"/>
      <c r="B2007" s="159"/>
      <c r="C2007" s="201" t="s">
        <v>2011</v>
      </c>
      <c r="D2007" s="193"/>
      <c r="E2007" s="194">
        <v>-1.68</v>
      </c>
      <c r="F2007" s="160"/>
      <c r="G2007" s="160"/>
      <c r="H2007" s="160"/>
      <c r="I2007" s="160"/>
      <c r="J2007" s="160"/>
      <c r="K2007" s="160"/>
      <c r="L2007" s="160"/>
      <c r="M2007" s="160"/>
      <c r="N2007" s="160"/>
      <c r="O2007" s="160"/>
      <c r="P2007" s="160"/>
      <c r="Q2007" s="160"/>
      <c r="R2007" s="160"/>
      <c r="S2007" s="160"/>
      <c r="T2007" s="160"/>
      <c r="U2007" s="160"/>
      <c r="V2007" s="160"/>
      <c r="W2007" s="160"/>
      <c r="X2007" s="151"/>
      <c r="Y2007" s="151"/>
      <c r="Z2007" s="151"/>
      <c r="AA2007" s="151"/>
      <c r="AB2007" s="151"/>
      <c r="AC2007" s="151"/>
      <c r="AD2007" s="151"/>
      <c r="AE2007" s="151"/>
      <c r="AF2007" s="151"/>
      <c r="AG2007" s="151" t="s">
        <v>305</v>
      </c>
      <c r="AH2007" s="151">
        <v>0</v>
      </c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outlineLevel="1" x14ac:dyDescent="0.2">
      <c r="A2008" s="158"/>
      <c r="B2008" s="159"/>
      <c r="C2008" s="201" t="s">
        <v>2012</v>
      </c>
      <c r="D2008" s="193"/>
      <c r="E2008" s="194">
        <v>22.824000000000002</v>
      </c>
      <c r="F2008" s="160"/>
      <c r="G2008" s="160"/>
      <c r="H2008" s="160"/>
      <c r="I2008" s="160"/>
      <c r="J2008" s="160"/>
      <c r="K2008" s="160"/>
      <c r="L2008" s="160"/>
      <c r="M2008" s="160"/>
      <c r="N2008" s="160"/>
      <c r="O2008" s="160"/>
      <c r="P2008" s="160"/>
      <c r="Q2008" s="160"/>
      <c r="R2008" s="160"/>
      <c r="S2008" s="160"/>
      <c r="T2008" s="160"/>
      <c r="U2008" s="160"/>
      <c r="V2008" s="160"/>
      <c r="W2008" s="160"/>
      <c r="X2008" s="151"/>
      <c r="Y2008" s="151"/>
      <c r="Z2008" s="151"/>
      <c r="AA2008" s="151"/>
      <c r="AB2008" s="151"/>
      <c r="AC2008" s="151"/>
      <c r="AD2008" s="151"/>
      <c r="AE2008" s="151"/>
      <c r="AF2008" s="151"/>
      <c r="AG2008" s="151" t="s">
        <v>305</v>
      </c>
      <c r="AH2008" s="151">
        <v>0</v>
      </c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outlineLevel="1" x14ac:dyDescent="0.2">
      <c r="A2009" s="158"/>
      <c r="B2009" s="159"/>
      <c r="C2009" s="201" t="s">
        <v>2013</v>
      </c>
      <c r="D2009" s="193"/>
      <c r="E2009" s="194">
        <v>-1.92</v>
      </c>
      <c r="F2009" s="160"/>
      <c r="G2009" s="160"/>
      <c r="H2009" s="160"/>
      <c r="I2009" s="160"/>
      <c r="J2009" s="160"/>
      <c r="K2009" s="160"/>
      <c r="L2009" s="160"/>
      <c r="M2009" s="160"/>
      <c r="N2009" s="160"/>
      <c r="O2009" s="160"/>
      <c r="P2009" s="160"/>
      <c r="Q2009" s="160"/>
      <c r="R2009" s="160"/>
      <c r="S2009" s="160"/>
      <c r="T2009" s="160"/>
      <c r="U2009" s="160"/>
      <c r="V2009" s="160"/>
      <c r="W2009" s="160"/>
      <c r="X2009" s="151"/>
      <c r="Y2009" s="151"/>
      <c r="Z2009" s="151"/>
      <c r="AA2009" s="151"/>
      <c r="AB2009" s="151"/>
      <c r="AC2009" s="151"/>
      <c r="AD2009" s="151"/>
      <c r="AE2009" s="151"/>
      <c r="AF2009" s="151"/>
      <c r="AG2009" s="151" t="s">
        <v>305</v>
      </c>
      <c r="AH2009" s="151">
        <v>0</v>
      </c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1" x14ac:dyDescent="0.2">
      <c r="A2010" s="158"/>
      <c r="B2010" s="159"/>
      <c r="C2010" s="201" t="s">
        <v>1049</v>
      </c>
      <c r="D2010" s="193"/>
      <c r="E2010" s="194">
        <v>-1.6</v>
      </c>
      <c r="F2010" s="160"/>
      <c r="G2010" s="160"/>
      <c r="H2010" s="160"/>
      <c r="I2010" s="160"/>
      <c r="J2010" s="160"/>
      <c r="K2010" s="160"/>
      <c r="L2010" s="160"/>
      <c r="M2010" s="160"/>
      <c r="N2010" s="160"/>
      <c r="O2010" s="160"/>
      <c r="P2010" s="160"/>
      <c r="Q2010" s="160"/>
      <c r="R2010" s="160"/>
      <c r="S2010" s="160"/>
      <c r="T2010" s="160"/>
      <c r="U2010" s="160"/>
      <c r="V2010" s="160"/>
      <c r="W2010" s="160"/>
      <c r="X2010" s="151"/>
      <c r="Y2010" s="151"/>
      <c r="Z2010" s="151"/>
      <c r="AA2010" s="151"/>
      <c r="AB2010" s="151"/>
      <c r="AC2010" s="151"/>
      <c r="AD2010" s="151"/>
      <c r="AE2010" s="151"/>
      <c r="AF2010" s="151"/>
      <c r="AG2010" s="151" t="s">
        <v>305</v>
      </c>
      <c r="AH2010" s="151">
        <v>0</v>
      </c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outlineLevel="1" x14ac:dyDescent="0.2">
      <c r="A2011" s="158"/>
      <c r="B2011" s="159"/>
      <c r="C2011" s="201" t="s">
        <v>1941</v>
      </c>
      <c r="D2011" s="193"/>
      <c r="E2011" s="194">
        <v>-0.9</v>
      </c>
      <c r="F2011" s="160"/>
      <c r="G2011" s="160"/>
      <c r="H2011" s="160"/>
      <c r="I2011" s="160"/>
      <c r="J2011" s="160"/>
      <c r="K2011" s="160"/>
      <c r="L2011" s="160"/>
      <c r="M2011" s="160"/>
      <c r="N2011" s="160"/>
      <c r="O2011" s="160"/>
      <c r="P2011" s="160"/>
      <c r="Q2011" s="160"/>
      <c r="R2011" s="160"/>
      <c r="S2011" s="160"/>
      <c r="T2011" s="160"/>
      <c r="U2011" s="160"/>
      <c r="V2011" s="160"/>
      <c r="W2011" s="160"/>
      <c r="X2011" s="151"/>
      <c r="Y2011" s="151"/>
      <c r="Z2011" s="151"/>
      <c r="AA2011" s="151"/>
      <c r="AB2011" s="151"/>
      <c r="AC2011" s="151"/>
      <c r="AD2011" s="151"/>
      <c r="AE2011" s="151"/>
      <c r="AF2011" s="151"/>
      <c r="AG2011" s="151" t="s">
        <v>305</v>
      </c>
      <c r="AH2011" s="151">
        <v>0</v>
      </c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1" x14ac:dyDescent="0.2">
      <c r="A2012" s="158"/>
      <c r="B2012" s="159"/>
      <c r="C2012" s="201" t="s">
        <v>2007</v>
      </c>
      <c r="D2012" s="193"/>
      <c r="E2012" s="194">
        <v>0.6</v>
      </c>
      <c r="F2012" s="160"/>
      <c r="G2012" s="160"/>
      <c r="H2012" s="160"/>
      <c r="I2012" s="160"/>
      <c r="J2012" s="160"/>
      <c r="K2012" s="160"/>
      <c r="L2012" s="160"/>
      <c r="M2012" s="160"/>
      <c r="N2012" s="160"/>
      <c r="O2012" s="160"/>
      <c r="P2012" s="160"/>
      <c r="Q2012" s="160"/>
      <c r="R2012" s="160"/>
      <c r="S2012" s="160"/>
      <c r="T2012" s="160"/>
      <c r="U2012" s="160"/>
      <c r="V2012" s="160"/>
      <c r="W2012" s="160"/>
      <c r="X2012" s="151"/>
      <c r="Y2012" s="151"/>
      <c r="Z2012" s="151"/>
      <c r="AA2012" s="151"/>
      <c r="AB2012" s="151"/>
      <c r="AC2012" s="151"/>
      <c r="AD2012" s="151"/>
      <c r="AE2012" s="151"/>
      <c r="AF2012" s="151"/>
      <c r="AG2012" s="151" t="s">
        <v>305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outlineLevel="1" x14ac:dyDescent="0.2">
      <c r="A2013" s="158"/>
      <c r="B2013" s="159"/>
      <c r="C2013" s="201" t="s">
        <v>2014</v>
      </c>
      <c r="D2013" s="193"/>
      <c r="E2013" s="194">
        <v>20.88</v>
      </c>
      <c r="F2013" s="160"/>
      <c r="G2013" s="160"/>
      <c r="H2013" s="160"/>
      <c r="I2013" s="160"/>
      <c r="J2013" s="160"/>
      <c r="K2013" s="160"/>
      <c r="L2013" s="160"/>
      <c r="M2013" s="160"/>
      <c r="N2013" s="160"/>
      <c r="O2013" s="160"/>
      <c r="P2013" s="160"/>
      <c r="Q2013" s="160"/>
      <c r="R2013" s="160"/>
      <c r="S2013" s="160"/>
      <c r="T2013" s="160"/>
      <c r="U2013" s="160"/>
      <c r="V2013" s="160"/>
      <c r="W2013" s="160"/>
      <c r="X2013" s="151"/>
      <c r="Y2013" s="151"/>
      <c r="Z2013" s="151"/>
      <c r="AA2013" s="151"/>
      <c r="AB2013" s="151"/>
      <c r="AC2013" s="151"/>
      <c r="AD2013" s="151"/>
      <c r="AE2013" s="151"/>
      <c r="AF2013" s="151"/>
      <c r="AG2013" s="151" t="s">
        <v>305</v>
      </c>
      <c r="AH2013" s="151">
        <v>0</v>
      </c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1" x14ac:dyDescent="0.2">
      <c r="A2014" s="158"/>
      <c r="B2014" s="159"/>
      <c r="C2014" s="201" t="s">
        <v>1182</v>
      </c>
      <c r="D2014" s="193"/>
      <c r="E2014" s="194">
        <v>-1.4</v>
      </c>
      <c r="F2014" s="160"/>
      <c r="G2014" s="160"/>
      <c r="H2014" s="160"/>
      <c r="I2014" s="160"/>
      <c r="J2014" s="160"/>
      <c r="K2014" s="160"/>
      <c r="L2014" s="160"/>
      <c r="M2014" s="160"/>
      <c r="N2014" s="160"/>
      <c r="O2014" s="160"/>
      <c r="P2014" s="160"/>
      <c r="Q2014" s="160"/>
      <c r="R2014" s="160"/>
      <c r="S2014" s="160"/>
      <c r="T2014" s="160"/>
      <c r="U2014" s="160"/>
      <c r="V2014" s="160"/>
      <c r="W2014" s="160"/>
      <c r="X2014" s="151"/>
      <c r="Y2014" s="151"/>
      <c r="Z2014" s="151"/>
      <c r="AA2014" s="151"/>
      <c r="AB2014" s="151"/>
      <c r="AC2014" s="151"/>
      <c r="AD2014" s="151"/>
      <c r="AE2014" s="151"/>
      <c r="AF2014" s="151"/>
      <c r="AG2014" s="151" t="s">
        <v>305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1" x14ac:dyDescent="0.2">
      <c r="A2015" s="158"/>
      <c r="B2015" s="159"/>
      <c r="C2015" s="201" t="s">
        <v>1049</v>
      </c>
      <c r="D2015" s="193"/>
      <c r="E2015" s="194">
        <v>-1.6</v>
      </c>
      <c r="F2015" s="160"/>
      <c r="G2015" s="160"/>
      <c r="H2015" s="160"/>
      <c r="I2015" s="160"/>
      <c r="J2015" s="160"/>
      <c r="K2015" s="160"/>
      <c r="L2015" s="160"/>
      <c r="M2015" s="160"/>
      <c r="N2015" s="160"/>
      <c r="O2015" s="160"/>
      <c r="P2015" s="160"/>
      <c r="Q2015" s="160"/>
      <c r="R2015" s="160"/>
      <c r="S2015" s="160"/>
      <c r="T2015" s="160"/>
      <c r="U2015" s="160"/>
      <c r="V2015" s="160"/>
      <c r="W2015" s="160"/>
      <c r="X2015" s="151"/>
      <c r="Y2015" s="151"/>
      <c r="Z2015" s="151"/>
      <c r="AA2015" s="151"/>
      <c r="AB2015" s="151"/>
      <c r="AC2015" s="151"/>
      <c r="AD2015" s="151"/>
      <c r="AE2015" s="151"/>
      <c r="AF2015" s="151"/>
      <c r="AG2015" s="151" t="s">
        <v>305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1" x14ac:dyDescent="0.2">
      <c r="A2016" s="158"/>
      <c r="B2016" s="159"/>
      <c r="C2016" s="201" t="s">
        <v>1941</v>
      </c>
      <c r="D2016" s="193"/>
      <c r="E2016" s="194">
        <v>-0.9</v>
      </c>
      <c r="F2016" s="160"/>
      <c r="G2016" s="160"/>
      <c r="H2016" s="160"/>
      <c r="I2016" s="160"/>
      <c r="J2016" s="160"/>
      <c r="K2016" s="160"/>
      <c r="L2016" s="160"/>
      <c r="M2016" s="160"/>
      <c r="N2016" s="160"/>
      <c r="O2016" s="160"/>
      <c r="P2016" s="160"/>
      <c r="Q2016" s="160"/>
      <c r="R2016" s="160"/>
      <c r="S2016" s="160"/>
      <c r="T2016" s="160"/>
      <c r="U2016" s="160"/>
      <c r="V2016" s="160"/>
      <c r="W2016" s="160"/>
      <c r="X2016" s="151"/>
      <c r="Y2016" s="151"/>
      <c r="Z2016" s="151"/>
      <c r="AA2016" s="151"/>
      <c r="AB2016" s="151"/>
      <c r="AC2016" s="151"/>
      <c r="AD2016" s="151"/>
      <c r="AE2016" s="151"/>
      <c r="AF2016" s="151"/>
      <c r="AG2016" s="151" t="s">
        <v>305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1" x14ac:dyDescent="0.2">
      <c r="A2017" s="158"/>
      <c r="B2017" s="159"/>
      <c r="C2017" s="201" t="s">
        <v>2007</v>
      </c>
      <c r="D2017" s="193"/>
      <c r="E2017" s="194">
        <v>0.6</v>
      </c>
      <c r="F2017" s="160"/>
      <c r="G2017" s="160"/>
      <c r="H2017" s="160"/>
      <c r="I2017" s="160"/>
      <c r="J2017" s="160"/>
      <c r="K2017" s="160"/>
      <c r="L2017" s="160"/>
      <c r="M2017" s="160"/>
      <c r="N2017" s="160"/>
      <c r="O2017" s="160"/>
      <c r="P2017" s="160"/>
      <c r="Q2017" s="160"/>
      <c r="R2017" s="160"/>
      <c r="S2017" s="160"/>
      <c r="T2017" s="160"/>
      <c r="U2017" s="160"/>
      <c r="V2017" s="160"/>
      <c r="W2017" s="160"/>
      <c r="X2017" s="151"/>
      <c r="Y2017" s="151"/>
      <c r="Z2017" s="151"/>
      <c r="AA2017" s="151"/>
      <c r="AB2017" s="151"/>
      <c r="AC2017" s="151"/>
      <c r="AD2017" s="151"/>
      <c r="AE2017" s="151"/>
      <c r="AF2017" s="151"/>
      <c r="AG2017" s="151" t="s">
        <v>305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1" x14ac:dyDescent="0.2">
      <c r="A2018" s="158"/>
      <c r="B2018" s="159"/>
      <c r="C2018" s="201" t="s">
        <v>2015</v>
      </c>
      <c r="D2018" s="193"/>
      <c r="E2018" s="194">
        <v>12</v>
      </c>
      <c r="F2018" s="160"/>
      <c r="G2018" s="160"/>
      <c r="H2018" s="160"/>
      <c r="I2018" s="160"/>
      <c r="J2018" s="160"/>
      <c r="K2018" s="160"/>
      <c r="L2018" s="160"/>
      <c r="M2018" s="160"/>
      <c r="N2018" s="160"/>
      <c r="O2018" s="160"/>
      <c r="P2018" s="160"/>
      <c r="Q2018" s="160"/>
      <c r="R2018" s="160"/>
      <c r="S2018" s="160"/>
      <c r="T2018" s="160"/>
      <c r="U2018" s="160"/>
      <c r="V2018" s="160"/>
      <c r="W2018" s="160"/>
      <c r="X2018" s="151"/>
      <c r="Y2018" s="151"/>
      <c r="Z2018" s="151"/>
      <c r="AA2018" s="151"/>
      <c r="AB2018" s="151"/>
      <c r="AC2018" s="151"/>
      <c r="AD2018" s="151"/>
      <c r="AE2018" s="151"/>
      <c r="AF2018" s="151"/>
      <c r="AG2018" s="151" t="s">
        <v>305</v>
      </c>
      <c r="AH2018" s="151">
        <v>0</v>
      </c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1" x14ac:dyDescent="0.2">
      <c r="A2019" s="158"/>
      <c r="B2019" s="159"/>
      <c r="C2019" s="201" t="s">
        <v>1182</v>
      </c>
      <c r="D2019" s="193"/>
      <c r="E2019" s="194">
        <v>-1.4</v>
      </c>
      <c r="F2019" s="160"/>
      <c r="G2019" s="160"/>
      <c r="H2019" s="160"/>
      <c r="I2019" s="160"/>
      <c r="J2019" s="160"/>
      <c r="K2019" s="160"/>
      <c r="L2019" s="160"/>
      <c r="M2019" s="160"/>
      <c r="N2019" s="160"/>
      <c r="O2019" s="160"/>
      <c r="P2019" s="160"/>
      <c r="Q2019" s="160"/>
      <c r="R2019" s="160"/>
      <c r="S2019" s="160"/>
      <c r="T2019" s="160"/>
      <c r="U2019" s="160"/>
      <c r="V2019" s="160"/>
      <c r="W2019" s="160"/>
      <c r="X2019" s="151"/>
      <c r="Y2019" s="151"/>
      <c r="Z2019" s="151"/>
      <c r="AA2019" s="151"/>
      <c r="AB2019" s="151"/>
      <c r="AC2019" s="151"/>
      <c r="AD2019" s="151"/>
      <c r="AE2019" s="151"/>
      <c r="AF2019" s="151"/>
      <c r="AG2019" s="151" t="s">
        <v>305</v>
      </c>
      <c r="AH2019" s="151">
        <v>0</v>
      </c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outlineLevel="1" x14ac:dyDescent="0.2">
      <c r="A2020" s="158"/>
      <c r="B2020" s="159"/>
      <c r="C2020" s="201" t="s">
        <v>2016</v>
      </c>
      <c r="D2020" s="193"/>
      <c r="E2020" s="194">
        <v>15.84</v>
      </c>
      <c r="F2020" s="160"/>
      <c r="G2020" s="160"/>
      <c r="H2020" s="160"/>
      <c r="I2020" s="160"/>
      <c r="J2020" s="160"/>
      <c r="K2020" s="160"/>
      <c r="L2020" s="160"/>
      <c r="M2020" s="160"/>
      <c r="N2020" s="160"/>
      <c r="O2020" s="160"/>
      <c r="P2020" s="160"/>
      <c r="Q2020" s="160"/>
      <c r="R2020" s="160"/>
      <c r="S2020" s="160"/>
      <c r="T2020" s="160"/>
      <c r="U2020" s="160"/>
      <c r="V2020" s="160"/>
      <c r="W2020" s="160"/>
      <c r="X2020" s="151"/>
      <c r="Y2020" s="151"/>
      <c r="Z2020" s="151"/>
      <c r="AA2020" s="151"/>
      <c r="AB2020" s="151"/>
      <c r="AC2020" s="151"/>
      <c r="AD2020" s="151"/>
      <c r="AE2020" s="151"/>
      <c r="AF2020" s="151"/>
      <c r="AG2020" s="151" t="s">
        <v>305</v>
      </c>
      <c r="AH2020" s="151">
        <v>0</v>
      </c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outlineLevel="1" x14ac:dyDescent="0.2">
      <c r="A2021" s="158"/>
      <c r="B2021" s="159"/>
      <c r="C2021" s="201" t="s">
        <v>2017</v>
      </c>
      <c r="D2021" s="193"/>
      <c r="E2021" s="194">
        <v>-2.16</v>
      </c>
      <c r="F2021" s="160"/>
      <c r="G2021" s="160"/>
      <c r="H2021" s="160"/>
      <c r="I2021" s="160"/>
      <c r="J2021" s="160"/>
      <c r="K2021" s="160"/>
      <c r="L2021" s="160"/>
      <c r="M2021" s="160"/>
      <c r="N2021" s="160"/>
      <c r="O2021" s="160"/>
      <c r="P2021" s="160"/>
      <c r="Q2021" s="160"/>
      <c r="R2021" s="160"/>
      <c r="S2021" s="160"/>
      <c r="T2021" s="160"/>
      <c r="U2021" s="160"/>
      <c r="V2021" s="160"/>
      <c r="W2021" s="160"/>
      <c r="X2021" s="151"/>
      <c r="Y2021" s="151"/>
      <c r="Z2021" s="151"/>
      <c r="AA2021" s="151"/>
      <c r="AB2021" s="151"/>
      <c r="AC2021" s="151"/>
      <c r="AD2021" s="151"/>
      <c r="AE2021" s="151"/>
      <c r="AF2021" s="151"/>
      <c r="AG2021" s="151" t="s">
        <v>305</v>
      </c>
      <c r="AH2021" s="151">
        <v>0</v>
      </c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1" x14ac:dyDescent="0.2">
      <c r="A2022" s="158"/>
      <c r="B2022" s="159"/>
      <c r="C2022" s="201" t="s">
        <v>2018</v>
      </c>
      <c r="D2022" s="193"/>
      <c r="E2022" s="194">
        <v>22.655999999999999</v>
      </c>
      <c r="F2022" s="160"/>
      <c r="G2022" s="160"/>
      <c r="H2022" s="160"/>
      <c r="I2022" s="160"/>
      <c r="J2022" s="160"/>
      <c r="K2022" s="160"/>
      <c r="L2022" s="160"/>
      <c r="M2022" s="160"/>
      <c r="N2022" s="160"/>
      <c r="O2022" s="160"/>
      <c r="P2022" s="160"/>
      <c r="Q2022" s="160"/>
      <c r="R2022" s="160"/>
      <c r="S2022" s="160"/>
      <c r="T2022" s="160"/>
      <c r="U2022" s="160"/>
      <c r="V2022" s="160"/>
      <c r="W2022" s="160"/>
      <c r="X2022" s="151"/>
      <c r="Y2022" s="151"/>
      <c r="Z2022" s="151"/>
      <c r="AA2022" s="151"/>
      <c r="AB2022" s="151"/>
      <c r="AC2022" s="151"/>
      <c r="AD2022" s="151"/>
      <c r="AE2022" s="151"/>
      <c r="AF2022" s="151"/>
      <c r="AG2022" s="151" t="s">
        <v>305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1" x14ac:dyDescent="0.2">
      <c r="A2023" s="158"/>
      <c r="B2023" s="159"/>
      <c r="C2023" s="201" t="s">
        <v>2013</v>
      </c>
      <c r="D2023" s="193"/>
      <c r="E2023" s="194">
        <v>-1.92</v>
      </c>
      <c r="F2023" s="160"/>
      <c r="G2023" s="160"/>
      <c r="H2023" s="160"/>
      <c r="I2023" s="160"/>
      <c r="J2023" s="160"/>
      <c r="K2023" s="160"/>
      <c r="L2023" s="160"/>
      <c r="M2023" s="160"/>
      <c r="N2023" s="160"/>
      <c r="O2023" s="160"/>
      <c r="P2023" s="160"/>
      <c r="Q2023" s="160"/>
      <c r="R2023" s="160"/>
      <c r="S2023" s="160"/>
      <c r="T2023" s="160"/>
      <c r="U2023" s="160"/>
      <c r="V2023" s="160"/>
      <c r="W2023" s="160"/>
      <c r="X2023" s="151"/>
      <c r="Y2023" s="151"/>
      <c r="Z2023" s="151"/>
      <c r="AA2023" s="151"/>
      <c r="AB2023" s="151"/>
      <c r="AC2023" s="151"/>
      <c r="AD2023" s="151"/>
      <c r="AE2023" s="151"/>
      <c r="AF2023" s="151"/>
      <c r="AG2023" s="151" t="s">
        <v>305</v>
      </c>
      <c r="AH2023" s="151">
        <v>0</v>
      </c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1" x14ac:dyDescent="0.2">
      <c r="A2024" s="158"/>
      <c r="B2024" s="159"/>
      <c r="C2024" s="201" t="s">
        <v>2009</v>
      </c>
      <c r="D2024" s="193"/>
      <c r="E2024" s="194">
        <v>-1.3</v>
      </c>
      <c r="F2024" s="160"/>
      <c r="G2024" s="160"/>
      <c r="H2024" s="160"/>
      <c r="I2024" s="160"/>
      <c r="J2024" s="160"/>
      <c r="K2024" s="160"/>
      <c r="L2024" s="160"/>
      <c r="M2024" s="160"/>
      <c r="N2024" s="160"/>
      <c r="O2024" s="160"/>
      <c r="P2024" s="160"/>
      <c r="Q2024" s="160"/>
      <c r="R2024" s="160"/>
      <c r="S2024" s="160"/>
      <c r="T2024" s="160"/>
      <c r="U2024" s="160"/>
      <c r="V2024" s="160"/>
      <c r="W2024" s="160"/>
      <c r="X2024" s="151"/>
      <c r="Y2024" s="151"/>
      <c r="Z2024" s="151"/>
      <c r="AA2024" s="151"/>
      <c r="AB2024" s="151"/>
      <c r="AC2024" s="151"/>
      <c r="AD2024" s="151"/>
      <c r="AE2024" s="151"/>
      <c r="AF2024" s="151"/>
      <c r="AG2024" s="151" t="s">
        <v>305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outlineLevel="1" x14ac:dyDescent="0.2">
      <c r="A2025" s="158"/>
      <c r="B2025" s="159"/>
      <c r="C2025" s="201" t="s">
        <v>2007</v>
      </c>
      <c r="D2025" s="193"/>
      <c r="E2025" s="194">
        <v>0.6</v>
      </c>
      <c r="F2025" s="160"/>
      <c r="G2025" s="160"/>
      <c r="H2025" s="160"/>
      <c r="I2025" s="160"/>
      <c r="J2025" s="160"/>
      <c r="K2025" s="160"/>
      <c r="L2025" s="160"/>
      <c r="M2025" s="160"/>
      <c r="N2025" s="160"/>
      <c r="O2025" s="160"/>
      <c r="P2025" s="160"/>
      <c r="Q2025" s="160"/>
      <c r="R2025" s="160"/>
      <c r="S2025" s="160"/>
      <c r="T2025" s="160"/>
      <c r="U2025" s="160"/>
      <c r="V2025" s="160"/>
      <c r="W2025" s="160"/>
      <c r="X2025" s="151"/>
      <c r="Y2025" s="151"/>
      <c r="Z2025" s="151"/>
      <c r="AA2025" s="151"/>
      <c r="AB2025" s="151"/>
      <c r="AC2025" s="151"/>
      <c r="AD2025" s="151"/>
      <c r="AE2025" s="151"/>
      <c r="AF2025" s="151"/>
      <c r="AG2025" s="151" t="s">
        <v>305</v>
      </c>
      <c r="AH2025" s="151">
        <v>0</v>
      </c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1" x14ac:dyDescent="0.2">
      <c r="A2026" s="158"/>
      <c r="B2026" s="159"/>
      <c r="C2026" s="201" t="s">
        <v>2019</v>
      </c>
      <c r="D2026" s="193"/>
      <c r="E2026" s="194">
        <v>26.16</v>
      </c>
      <c r="F2026" s="160"/>
      <c r="G2026" s="160"/>
      <c r="H2026" s="160"/>
      <c r="I2026" s="160"/>
      <c r="J2026" s="160"/>
      <c r="K2026" s="160"/>
      <c r="L2026" s="160"/>
      <c r="M2026" s="160"/>
      <c r="N2026" s="160"/>
      <c r="O2026" s="160"/>
      <c r="P2026" s="160"/>
      <c r="Q2026" s="160"/>
      <c r="R2026" s="160"/>
      <c r="S2026" s="160"/>
      <c r="T2026" s="160"/>
      <c r="U2026" s="160"/>
      <c r="V2026" s="160"/>
      <c r="W2026" s="160"/>
      <c r="X2026" s="151"/>
      <c r="Y2026" s="151"/>
      <c r="Z2026" s="151"/>
      <c r="AA2026" s="151"/>
      <c r="AB2026" s="151"/>
      <c r="AC2026" s="151"/>
      <c r="AD2026" s="151"/>
      <c r="AE2026" s="151"/>
      <c r="AF2026" s="151"/>
      <c r="AG2026" s="151" t="s">
        <v>305</v>
      </c>
      <c r="AH2026" s="151">
        <v>0</v>
      </c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1" x14ac:dyDescent="0.2">
      <c r="A2027" s="158"/>
      <c r="B2027" s="159"/>
      <c r="C2027" s="201" t="s">
        <v>1049</v>
      </c>
      <c r="D2027" s="193"/>
      <c r="E2027" s="194">
        <v>-1.6</v>
      </c>
      <c r="F2027" s="160"/>
      <c r="G2027" s="160"/>
      <c r="H2027" s="160"/>
      <c r="I2027" s="160"/>
      <c r="J2027" s="160"/>
      <c r="K2027" s="160"/>
      <c r="L2027" s="160"/>
      <c r="M2027" s="160"/>
      <c r="N2027" s="160"/>
      <c r="O2027" s="160"/>
      <c r="P2027" s="160"/>
      <c r="Q2027" s="160"/>
      <c r="R2027" s="160"/>
      <c r="S2027" s="160"/>
      <c r="T2027" s="160"/>
      <c r="U2027" s="160"/>
      <c r="V2027" s="160"/>
      <c r="W2027" s="160"/>
      <c r="X2027" s="151"/>
      <c r="Y2027" s="151"/>
      <c r="Z2027" s="151"/>
      <c r="AA2027" s="151"/>
      <c r="AB2027" s="151"/>
      <c r="AC2027" s="151"/>
      <c r="AD2027" s="151"/>
      <c r="AE2027" s="151"/>
      <c r="AF2027" s="151"/>
      <c r="AG2027" s="151" t="s">
        <v>305</v>
      </c>
      <c r="AH2027" s="151">
        <v>0</v>
      </c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1" x14ac:dyDescent="0.2">
      <c r="A2028" s="158"/>
      <c r="B2028" s="159"/>
      <c r="C2028" s="201" t="s">
        <v>1941</v>
      </c>
      <c r="D2028" s="193"/>
      <c r="E2028" s="194">
        <v>-0.9</v>
      </c>
      <c r="F2028" s="160"/>
      <c r="G2028" s="160"/>
      <c r="H2028" s="160"/>
      <c r="I2028" s="160"/>
      <c r="J2028" s="160"/>
      <c r="K2028" s="160"/>
      <c r="L2028" s="160"/>
      <c r="M2028" s="160"/>
      <c r="N2028" s="160"/>
      <c r="O2028" s="160"/>
      <c r="P2028" s="160"/>
      <c r="Q2028" s="160"/>
      <c r="R2028" s="160"/>
      <c r="S2028" s="160"/>
      <c r="T2028" s="160"/>
      <c r="U2028" s="160"/>
      <c r="V2028" s="160"/>
      <c r="W2028" s="160"/>
      <c r="X2028" s="151"/>
      <c r="Y2028" s="151"/>
      <c r="Z2028" s="151"/>
      <c r="AA2028" s="151"/>
      <c r="AB2028" s="151"/>
      <c r="AC2028" s="151"/>
      <c r="AD2028" s="151"/>
      <c r="AE2028" s="151"/>
      <c r="AF2028" s="151"/>
      <c r="AG2028" s="151" t="s">
        <v>305</v>
      </c>
      <c r="AH2028" s="151">
        <v>0</v>
      </c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1" x14ac:dyDescent="0.2">
      <c r="A2029" s="158"/>
      <c r="B2029" s="159"/>
      <c r="C2029" s="201" t="s">
        <v>2007</v>
      </c>
      <c r="D2029" s="193"/>
      <c r="E2029" s="194">
        <v>0.6</v>
      </c>
      <c r="F2029" s="160"/>
      <c r="G2029" s="160"/>
      <c r="H2029" s="160"/>
      <c r="I2029" s="160"/>
      <c r="J2029" s="160"/>
      <c r="K2029" s="160"/>
      <c r="L2029" s="160"/>
      <c r="M2029" s="160"/>
      <c r="N2029" s="160"/>
      <c r="O2029" s="160"/>
      <c r="P2029" s="160"/>
      <c r="Q2029" s="160"/>
      <c r="R2029" s="160"/>
      <c r="S2029" s="160"/>
      <c r="T2029" s="160"/>
      <c r="U2029" s="160"/>
      <c r="V2029" s="160"/>
      <c r="W2029" s="160"/>
      <c r="X2029" s="151"/>
      <c r="Y2029" s="151"/>
      <c r="Z2029" s="151"/>
      <c r="AA2029" s="151"/>
      <c r="AB2029" s="151"/>
      <c r="AC2029" s="151"/>
      <c r="AD2029" s="151"/>
      <c r="AE2029" s="151"/>
      <c r="AF2029" s="151"/>
      <c r="AG2029" s="151" t="s">
        <v>305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1" x14ac:dyDescent="0.2">
      <c r="A2030" s="158"/>
      <c r="B2030" s="159"/>
      <c r="C2030" s="201" t="s">
        <v>2020</v>
      </c>
      <c r="D2030" s="193"/>
      <c r="E2030" s="194">
        <v>16.32</v>
      </c>
      <c r="F2030" s="160"/>
      <c r="G2030" s="160"/>
      <c r="H2030" s="160"/>
      <c r="I2030" s="160"/>
      <c r="J2030" s="160"/>
      <c r="K2030" s="160"/>
      <c r="L2030" s="160"/>
      <c r="M2030" s="160"/>
      <c r="N2030" s="160"/>
      <c r="O2030" s="160"/>
      <c r="P2030" s="160"/>
      <c r="Q2030" s="160"/>
      <c r="R2030" s="160"/>
      <c r="S2030" s="160"/>
      <c r="T2030" s="160"/>
      <c r="U2030" s="160"/>
      <c r="V2030" s="160"/>
      <c r="W2030" s="160"/>
      <c r="X2030" s="151"/>
      <c r="Y2030" s="151"/>
      <c r="Z2030" s="151"/>
      <c r="AA2030" s="151"/>
      <c r="AB2030" s="151"/>
      <c r="AC2030" s="151"/>
      <c r="AD2030" s="151"/>
      <c r="AE2030" s="151"/>
      <c r="AF2030" s="151"/>
      <c r="AG2030" s="151" t="s">
        <v>305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1" x14ac:dyDescent="0.2">
      <c r="A2031" s="158"/>
      <c r="B2031" s="159"/>
      <c r="C2031" s="201" t="s">
        <v>2013</v>
      </c>
      <c r="D2031" s="193"/>
      <c r="E2031" s="194">
        <v>-1.92</v>
      </c>
      <c r="F2031" s="160"/>
      <c r="G2031" s="160"/>
      <c r="H2031" s="160"/>
      <c r="I2031" s="160"/>
      <c r="J2031" s="160"/>
      <c r="K2031" s="160"/>
      <c r="L2031" s="160"/>
      <c r="M2031" s="160"/>
      <c r="N2031" s="160"/>
      <c r="O2031" s="160"/>
      <c r="P2031" s="160"/>
      <c r="Q2031" s="160"/>
      <c r="R2031" s="160"/>
      <c r="S2031" s="160"/>
      <c r="T2031" s="160"/>
      <c r="U2031" s="160"/>
      <c r="V2031" s="160"/>
      <c r="W2031" s="160"/>
      <c r="X2031" s="151"/>
      <c r="Y2031" s="151"/>
      <c r="Z2031" s="151"/>
      <c r="AA2031" s="151"/>
      <c r="AB2031" s="151"/>
      <c r="AC2031" s="151"/>
      <c r="AD2031" s="151"/>
      <c r="AE2031" s="151"/>
      <c r="AF2031" s="151"/>
      <c r="AG2031" s="151" t="s">
        <v>305</v>
      </c>
      <c r="AH2031" s="151">
        <v>0</v>
      </c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1" x14ac:dyDescent="0.2">
      <c r="A2032" s="158"/>
      <c r="B2032" s="159"/>
      <c r="C2032" s="201" t="s">
        <v>1189</v>
      </c>
      <c r="D2032" s="193"/>
      <c r="E2032" s="194">
        <v>-2.4</v>
      </c>
      <c r="F2032" s="160"/>
      <c r="G2032" s="160"/>
      <c r="H2032" s="160"/>
      <c r="I2032" s="160"/>
      <c r="J2032" s="160"/>
      <c r="K2032" s="160"/>
      <c r="L2032" s="160"/>
      <c r="M2032" s="160"/>
      <c r="N2032" s="160"/>
      <c r="O2032" s="160"/>
      <c r="P2032" s="160"/>
      <c r="Q2032" s="160"/>
      <c r="R2032" s="160"/>
      <c r="S2032" s="160"/>
      <c r="T2032" s="160"/>
      <c r="U2032" s="160"/>
      <c r="V2032" s="160"/>
      <c r="W2032" s="160"/>
      <c r="X2032" s="151"/>
      <c r="Y2032" s="151"/>
      <c r="Z2032" s="151"/>
      <c r="AA2032" s="151"/>
      <c r="AB2032" s="151"/>
      <c r="AC2032" s="151"/>
      <c r="AD2032" s="151"/>
      <c r="AE2032" s="151"/>
      <c r="AF2032" s="151"/>
      <c r="AG2032" s="151" t="s">
        <v>305</v>
      </c>
      <c r="AH2032" s="151">
        <v>0</v>
      </c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1" x14ac:dyDescent="0.2">
      <c r="A2033" s="158"/>
      <c r="B2033" s="159"/>
      <c r="C2033" s="201" t="s">
        <v>2021</v>
      </c>
      <c r="D2033" s="193"/>
      <c r="E2033" s="194">
        <v>20.64</v>
      </c>
      <c r="F2033" s="160"/>
      <c r="G2033" s="160"/>
      <c r="H2033" s="160"/>
      <c r="I2033" s="160"/>
      <c r="J2033" s="160"/>
      <c r="K2033" s="160"/>
      <c r="L2033" s="160"/>
      <c r="M2033" s="160"/>
      <c r="N2033" s="160"/>
      <c r="O2033" s="160"/>
      <c r="P2033" s="160"/>
      <c r="Q2033" s="160"/>
      <c r="R2033" s="160"/>
      <c r="S2033" s="160"/>
      <c r="T2033" s="160"/>
      <c r="U2033" s="160"/>
      <c r="V2033" s="160"/>
      <c r="W2033" s="160"/>
      <c r="X2033" s="151"/>
      <c r="Y2033" s="151"/>
      <c r="Z2033" s="151"/>
      <c r="AA2033" s="151"/>
      <c r="AB2033" s="151"/>
      <c r="AC2033" s="151"/>
      <c r="AD2033" s="151"/>
      <c r="AE2033" s="151"/>
      <c r="AF2033" s="151"/>
      <c r="AG2033" s="151" t="s">
        <v>305</v>
      </c>
      <c r="AH2033" s="151">
        <v>0</v>
      </c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1" x14ac:dyDescent="0.2">
      <c r="A2034" s="158"/>
      <c r="B2034" s="159"/>
      <c r="C2034" s="201" t="s">
        <v>1189</v>
      </c>
      <c r="D2034" s="193"/>
      <c r="E2034" s="194">
        <v>-2.4</v>
      </c>
      <c r="F2034" s="160"/>
      <c r="G2034" s="160"/>
      <c r="H2034" s="160"/>
      <c r="I2034" s="160"/>
      <c r="J2034" s="160"/>
      <c r="K2034" s="160"/>
      <c r="L2034" s="160"/>
      <c r="M2034" s="160"/>
      <c r="N2034" s="160"/>
      <c r="O2034" s="160"/>
      <c r="P2034" s="160"/>
      <c r="Q2034" s="160"/>
      <c r="R2034" s="160"/>
      <c r="S2034" s="160"/>
      <c r="T2034" s="160"/>
      <c r="U2034" s="160"/>
      <c r="V2034" s="160"/>
      <c r="W2034" s="160"/>
      <c r="X2034" s="151"/>
      <c r="Y2034" s="151"/>
      <c r="Z2034" s="151"/>
      <c r="AA2034" s="151"/>
      <c r="AB2034" s="151"/>
      <c r="AC2034" s="151"/>
      <c r="AD2034" s="151"/>
      <c r="AE2034" s="151"/>
      <c r="AF2034" s="151"/>
      <c r="AG2034" s="151" t="s">
        <v>305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1" x14ac:dyDescent="0.2">
      <c r="A2035" s="158"/>
      <c r="B2035" s="159"/>
      <c r="C2035" s="201" t="s">
        <v>2009</v>
      </c>
      <c r="D2035" s="193"/>
      <c r="E2035" s="194">
        <v>-1.3</v>
      </c>
      <c r="F2035" s="160"/>
      <c r="G2035" s="160"/>
      <c r="H2035" s="160"/>
      <c r="I2035" s="160"/>
      <c r="J2035" s="160"/>
      <c r="K2035" s="160"/>
      <c r="L2035" s="160"/>
      <c r="M2035" s="160"/>
      <c r="N2035" s="160"/>
      <c r="O2035" s="160"/>
      <c r="P2035" s="160"/>
      <c r="Q2035" s="160"/>
      <c r="R2035" s="160"/>
      <c r="S2035" s="160"/>
      <c r="T2035" s="160"/>
      <c r="U2035" s="160"/>
      <c r="V2035" s="160"/>
      <c r="W2035" s="160"/>
      <c r="X2035" s="151"/>
      <c r="Y2035" s="151"/>
      <c r="Z2035" s="151"/>
      <c r="AA2035" s="151"/>
      <c r="AB2035" s="151"/>
      <c r="AC2035" s="151"/>
      <c r="AD2035" s="151"/>
      <c r="AE2035" s="151"/>
      <c r="AF2035" s="151"/>
      <c r="AG2035" s="151" t="s">
        <v>305</v>
      </c>
      <c r="AH2035" s="151">
        <v>0</v>
      </c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outlineLevel="1" x14ac:dyDescent="0.2">
      <c r="A2036" s="158"/>
      <c r="B2036" s="159"/>
      <c r="C2036" s="201" t="s">
        <v>2007</v>
      </c>
      <c r="D2036" s="193"/>
      <c r="E2036" s="194">
        <v>0.6</v>
      </c>
      <c r="F2036" s="160"/>
      <c r="G2036" s="160"/>
      <c r="H2036" s="160"/>
      <c r="I2036" s="160"/>
      <c r="J2036" s="160"/>
      <c r="K2036" s="160"/>
      <c r="L2036" s="160"/>
      <c r="M2036" s="160"/>
      <c r="N2036" s="160"/>
      <c r="O2036" s="160"/>
      <c r="P2036" s="160"/>
      <c r="Q2036" s="160"/>
      <c r="R2036" s="160"/>
      <c r="S2036" s="160"/>
      <c r="T2036" s="160"/>
      <c r="U2036" s="160"/>
      <c r="V2036" s="160"/>
      <c r="W2036" s="160"/>
      <c r="X2036" s="151"/>
      <c r="Y2036" s="151"/>
      <c r="Z2036" s="151"/>
      <c r="AA2036" s="151"/>
      <c r="AB2036" s="151"/>
      <c r="AC2036" s="151"/>
      <c r="AD2036" s="151"/>
      <c r="AE2036" s="151"/>
      <c r="AF2036" s="151"/>
      <c r="AG2036" s="151" t="s">
        <v>305</v>
      </c>
      <c r="AH2036" s="151">
        <v>0</v>
      </c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outlineLevel="1" x14ac:dyDescent="0.2">
      <c r="A2037" s="158"/>
      <c r="B2037" s="159"/>
      <c r="C2037" s="201" t="s">
        <v>2022</v>
      </c>
      <c r="D2037" s="193"/>
      <c r="E2037" s="194">
        <v>1.5</v>
      </c>
      <c r="F2037" s="160"/>
      <c r="G2037" s="160"/>
      <c r="H2037" s="160"/>
      <c r="I2037" s="160"/>
      <c r="J2037" s="160"/>
      <c r="K2037" s="160"/>
      <c r="L2037" s="160"/>
      <c r="M2037" s="160"/>
      <c r="N2037" s="160"/>
      <c r="O2037" s="160"/>
      <c r="P2037" s="160"/>
      <c r="Q2037" s="160"/>
      <c r="R2037" s="160"/>
      <c r="S2037" s="160"/>
      <c r="T2037" s="160"/>
      <c r="U2037" s="160"/>
      <c r="V2037" s="160"/>
      <c r="W2037" s="160"/>
      <c r="X2037" s="151"/>
      <c r="Y2037" s="151"/>
      <c r="Z2037" s="151"/>
      <c r="AA2037" s="151"/>
      <c r="AB2037" s="151"/>
      <c r="AC2037" s="151"/>
      <c r="AD2037" s="151"/>
      <c r="AE2037" s="151"/>
      <c r="AF2037" s="151"/>
      <c r="AG2037" s="151" t="s">
        <v>305</v>
      </c>
      <c r="AH2037" s="151">
        <v>0</v>
      </c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1" x14ac:dyDescent="0.2">
      <c r="A2038" s="158"/>
      <c r="B2038" s="159"/>
      <c r="C2038" s="201" t="s">
        <v>2023</v>
      </c>
      <c r="D2038" s="193"/>
      <c r="E2038" s="194">
        <v>1.5</v>
      </c>
      <c r="F2038" s="160"/>
      <c r="G2038" s="160"/>
      <c r="H2038" s="160"/>
      <c r="I2038" s="160"/>
      <c r="J2038" s="160"/>
      <c r="K2038" s="160"/>
      <c r="L2038" s="160"/>
      <c r="M2038" s="160"/>
      <c r="N2038" s="160"/>
      <c r="O2038" s="160"/>
      <c r="P2038" s="160"/>
      <c r="Q2038" s="160"/>
      <c r="R2038" s="160"/>
      <c r="S2038" s="160"/>
      <c r="T2038" s="160"/>
      <c r="U2038" s="160"/>
      <c r="V2038" s="160"/>
      <c r="W2038" s="160"/>
      <c r="X2038" s="151"/>
      <c r="Y2038" s="151"/>
      <c r="Z2038" s="151"/>
      <c r="AA2038" s="151"/>
      <c r="AB2038" s="151"/>
      <c r="AC2038" s="151"/>
      <c r="AD2038" s="151"/>
      <c r="AE2038" s="151"/>
      <c r="AF2038" s="151"/>
      <c r="AG2038" s="151" t="s">
        <v>305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1" x14ac:dyDescent="0.2">
      <c r="A2039" s="158"/>
      <c r="B2039" s="159"/>
      <c r="C2039" s="201" t="s">
        <v>2024</v>
      </c>
      <c r="D2039" s="193"/>
      <c r="E2039" s="194">
        <v>1.5</v>
      </c>
      <c r="F2039" s="160"/>
      <c r="G2039" s="160"/>
      <c r="H2039" s="160"/>
      <c r="I2039" s="160"/>
      <c r="J2039" s="160"/>
      <c r="K2039" s="160"/>
      <c r="L2039" s="160"/>
      <c r="M2039" s="160"/>
      <c r="N2039" s="160"/>
      <c r="O2039" s="160"/>
      <c r="P2039" s="160"/>
      <c r="Q2039" s="160"/>
      <c r="R2039" s="160"/>
      <c r="S2039" s="160"/>
      <c r="T2039" s="160"/>
      <c r="U2039" s="160"/>
      <c r="V2039" s="160"/>
      <c r="W2039" s="160"/>
      <c r="X2039" s="151"/>
      <c r="Y2039" s="151"/>
      <c r="Z2039" s="151"/>
      <c r="AA2039" s="151"/>
      <c r="AB2039" s="151"/>
      <c r="AC2039" s="151"/>
      <c r="AD2039" s="151"/>
      <c r="AE2039" s="151"/>
      <c r="AF2039" s="151"/>
      <c r="AG2039" s="151" t="s">
        <v>305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1" x14ac:dyDescent="0.2">
      <c r="A2040" s="158"/>
      <c r="B2040" s="159"/>
      <c r="C2040" s="201" t="s">
        <v>2025</v>
      </c>
      <c r="D2040" s="193"/>
      <c r="E2040" s="194">
        <v>1.5</v>
      </c>
      <c r="F2040" s="160"/>
      <c r="G2040" s="160"/>
      <c r="H2040" s="160"/>
      <c r="I2040" s="160"/>
      <c r="J2040" s="160"/>
      <c r="K2040" s="160"/>
      <c r="L2040" s="160"/>
      <c r="M2040" s="160"/>
      <c r="N2040" s="160"/>
      <c r="O2040" s="160"/>
      <c r="P2040" s="160"/>
      <c r="Q2040" s="160"/>
      <c r="R2040" s="160"/>
      <c r="S2040" s="160"/>
      <c r="T2040" s="160"/>
      <c r="U2040" s="160"/>
      <c r="V2040" s="160"/>
      <c r="W2040" s="160"/>
      <c r="X2040" s="151"/>
      <c r="Y2040" s="151"/>
      <c r="Z2040" s="151"/>
      <c r="AA2040" s="151"/>
      <c r="AB2040" s="151"/>
      <c r="AC2040" s="151"/>
      <c r="AD2040" s="151"/>
      <c r="AE2040" s="151"/>
      <c r="AF2040" s="151"/>
      <c r="AG2040" s="151" t="s">
        <v>305</v>
      </c>
      <c r="AH2040" s="151">
        <v>0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1" x14ac:dyDescent="0.2">
      <c r="A2041" s="171">
        <v>297</v>
      </c>
      <c r="B2041" s="172" t="s">
        <v>2048</v>
      </c>
      <c r="C2041" s="188" t="s">
        <v>2049</v>
      </c>
      <c r="D2041" s="173" t="s">
        <v>342</v>
      </c>
      <c r="E2041" s="174">
        <v>4.2</v>
      </c>
      <c r="F2041" s="175"/>
      <c r="G2041" s="176">
        <f>ROUND(E2041*F2041,2)</f>
        <v>0</v>
      </c>
      <c r="H2041" s="175"/>
      <c r="I2041" s="176">
        <f>ROUND(E2041*H2041,2)</f>
        <v>0</v>
      </c>
      <c r="J2041" s="175"/>
      <c r="K2041" s="176">
        <f>ROUND(E2041*J2041,2)</f>
        <v>0</v>
      </c>
      <c r="L2041" s="176">
        <v>21</v>
      </c>
      <c r="M2041" s="176">
        <f>G2041*(1+L2041/100)</f>
        <v>0</v>
      </c>
      <c r="N2041" s="176">
        <v>0</v>
      </c>
      <c r="O2041" s="176">
        <f>ROUND(E2041*N2041,2)</f>
        <v>0</v>
      </c>
      <c r="P2041" s="176">
        <v>0</v>
      </c>
      <c r="Q2041" s="176">
        <f>ROUND(E2041*P2041,2)</f>
        <v>0</v>
      </c>
      <c r="R2041" s="176" t="s">
        <v>1924</v>
      </c>
      <c r="S2041" s="176" t="s">
        <v>239</v>
      </c>
      <c r="T2041" s="177" t="s">
        <v>300</v>
      </c>
      <c r="U2041" s="160">
        <v>0.61599999999999999</v>
      </c>
      <c r="V2041" s="160">
        <f>ROUND(E2041*U2041,2)</f>
        <v>2.59</v>
      </c>
      <c r="W2041" s="160"/>
      <c r="X2041" s="151"/>
      <c r="Y2041" s="151"/>
      <c r="Z2041" s="151"/>
      <c r="AA2041" s="151"/>
      <c r="AB2041" s="151"/>
      <c r="AC2041" s="151"/>
      <c r="AD2041" s="151"/>
      <c r="AE2041" s="151"/>
      <c r="AF2041" s="151"/>
      <c r="AG2041" s="151" t="s">
        <v>636</v>
      </c>
      <c r="AH2041" s="151"/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1" x14ac:dyDescent="0.2">
      <c r="A2042" s="158"/>
      <c r="B2042" s="159"/>
      <c r="C2042" s="265" t="s">
        <v>2050</v>
      </c>
      <c r="D2042" s="266"/>
      <c r="E2042" s="266"/>
      <c r="F2042" s="266"/>
      <c r="G2042" s="266"/>
      <c r="H2042" s="160"/>
      <c r="I2042" s="160"/>
      <c r="J2042" s="160"/>
      <c r="K2042" s="160"/>
      <c r="L2042" s="160"/>
      <c r="M2042" s="160"/>
      <c r="N2042" s="160"/>
      <c r="O2042" s="160"/>
      <c r="P2042" s="160"/>
      <c r="Q2042" s="160"/>
      <c r="R2042" s="160"/>
      <c r="S2042" s="160"/>
      <c r="T2042" s="160"/>
      <c r="U2042" s="160"/>
      <c r="V2042" s="160"/>
      <c r="W2042" s="160"/>
      <c r="X2042" s="151"/>
      <c r="Y2042" s="151"/>
      <c r="Z2042" s="151"/>
      <c r="AA2042" s="151"/>
      <c r="AB2042" s="151"/>
      <c r="AC2042" s="151"/>
      <c r="AD2042" s="151"/>
      <c r="AE2042" s="151"/>
      <c r="AF2042" s="151"/>
      <c r="AG2042" s="151" t="s">
        <v>303</v>
      </c>
      <c r="AH2042" s="151"/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outlineLevel="1" x14ac:dyDescent="0.2">
      <c r="A2043" s="158"/>
      <c r="B2043" s="159"/>
      <c r="C2043" s="201" t="s">
        <v>2051</v>
      </c>
      <c r="D2043" s="193"/>
      <c r="E2043" s="194">
        <v>0.6</v>
      </c>
      <c r="F2043" s="160"/>
      <c r="G2043" s="160"/>
      <c r="H2043" s="160"/>
      <c r="I2043" s="160"/>
      <c r="J2043" s="160"/>
      <c r="K2043" s="160"/>
      <c r="L2043" s="160"/>
      <c r="M2043" s="160"/>
      <c r="N2043" s="160"/>
      <c r="O2043" s="160"/>
      <c r="P2043" s="160"/>
      <c r="Q2043" s="160"/>
      <c r="R2043" s="160"/>
      <c r="S2043" s="160"/>
      <c r="T2043" s="160"/>
      <c r="U2043" s="160"/>
      <c r="V2043" s="160"/>
      <c r="W2043" s="160"/>
      <c r="X2043" s="151"/>
      <c r="Y2043" s="151"/>
      <c r="Z2043" s="151"/>
      <c r="AA2043" s="151"/>
      <c r="AB2043" s="151"/>
      <c r="AC2043" s="151"/>
      <c r="AD2043" s="151"/>
      <c r="AE2043" s="151"/>
      <c r="AF2043" s="151"/>
      <c r="AG2043" s="151" t="s">
        <v>305</v>
      </c>
      <c r="AH2043" s="151">
        <v>0</v>
      </c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1" x14ac:dyDescent="0.2">
      <c r="A2044" s="158"/>
      <c r="B2044" s="159"/>
      <c r="C2044" s="201" t="s">
        <v>2052</v>
      </c>
      <c r="D2044" s="193"/>
      <c r="E2044" s="194">
        <v>0.6</v>
      </c>
      <c r="F2044" s="160"/>
      <c r="G2044" s="160"/>
      <c r="H2044" s="160"/>
      <c r="I2044" s="160"/>
      <c r="J2044" s="160"/>
      <c r="K2044" s="160"/>
      <c r="L2044" s="160"/>
      <c r="M2044" s="160"/>
      <c r="N2044" s="160"/>
      <c r="O2044" s="160"/>
      <c r="P2044" s="160"/>
      <c r="Q2044" s="160"/>
      <c r="R2044" s="160"/>
      <c r="S2044" s="160"/>
      <c r="T2044" s="160"/>
      <c r="U2044" s="160"/>
      <c r="V2044" s="160"/>
      <c r="W2044" s="160"/>
      <c r="X2044" s="151"/>
      <c r="Y2044" s="151"/>
      <c r="Z2044" s="151"/>
      <c r="AA2044" s="151"/>
      <c r="AB2044" s="151"/>
      <c r="AC2044" s="151"/>
      <c r="AD2044" s="151"/>
      <c r="AE2044" s="151"/>
      <c r="AF2044" s="151"/>
      <c r="AG2044" s="151" t="s">
        <v>305</v>
      </c>
      <c r="AH2044" s="151">
        <v>0</v>
      </c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1" x14ac:dyDescent="0.2">
      <c r="A2045" s="158"/>
      <c r="B2045" s="159"/>
      <c r="C2045" s="201" t="s">
        <v>2053</v>
      </c>
      <c r="D2045" s="193"/>
      <c r="E2045" s="194">
        <v>0.6</v>
      </c>
      <c r="F2045" s="160"/>
      <c r="G2045" s="160"/>
      <c r="H2045" s="160"/>
      <c r="I2045" s="160"/>
      <c r="J2045" s="160"/>
      <c r="K2045" s="160"/>
      <c r="L2045" s="160"/>
      <c r="M2045" s="160"/>
      <c r="N2045" s="160"/>
      <c r="O2045" s="160"/>
      <c r="P2045" s="160"/>
      <c r="Q2045" s="160"/>
      <c r="R2045" s="160"/>
      <c r="S2045" s="160"/>
      <c r="T2045" s="160"/>
      <c r="U2045" s="160"/>
      <c r="V2045" s="160"/>
      <c r="W2045" s="160"/>
      <c r="X2045" s="151"/>
      <c r="Y2045" s="151"/>
      <c r="Z2045" s="151"/>
      <c r="AA2045" s="151"/>
      <c r="AB2045" s="151"/>
      <c r="AC2045" s="151"/>
      <c r="AD2045" s="151"/>
      <c r="AE2045" s="151"/>
      <c r="AF2045" s="151"/>
      <c r="AG2045" s="151" t="s">
        <v>305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1" x14ac:dyDescent="0.2">
      <c r="A2046" s="158"/>
      <c r="B2046" s="159"/>
      <c r="C2046" s="201" t="s">
        <v>2054</v>
      </c>
      <c r="D2046" s="193"/>
      <c r="E2046" s="194">
        <v>0.6</v>
      </c>
      <c r="F2046" s="160"/>
      <c r="G2046" s="160"/>
      <c r="H2046" s="160"/>
      <c r="I2046" s="160"/>
      <c r="J2046" s="160"/>
      <c r="K2046" s="160"/>
      <c r="L2046" s="160"/>
      <c r="M2046" s="160"/>
      <c r="N2046" s="160"/>
      <c r="O2046" s="160"/>
      <c r="P2046" s="160"/>
      <c r="Q2046" s="160"/>
      <c r="R2046" s="160"/>
      <c r="S2046" s="160"/>
      <c r="T2046" s="160"/>
      <c r="U2046" s="160"/>
      <c r="V2046" s="160"/>
      <c r="W2046" s="160"/>
      <c r="X2046" s="151"/>
      <c r="Y2046" s="151"/>
      <c r="Z2046" s="151"/>
      <c r="AA2046" s="151"/>
      <c r="AB2046" s="151"/>
      <c r="AC2046" s="151"/>
      <c r="AD2046" s="151"/>
      <c r="AE2046" s="151"/>
      <c r="AF2046" s="151"/>
      <c r="AG2046" s="151" t="s">
        <v>305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1" x14ac:dyDescent="0.2">
      <c r="A2047" s="158"/>
      <c r="B2047" s="159"/>
      <c r="C2047" s="201" t="s">
        <v>2055</v>
      </c>
      <c r="D2047" s="193"/>
      <c r="E2047" s="194">
        <v>0.6</v>
      </c>
      <c r="F2047" s="160"/>
      <c r="G2047" s="160"/>
      <c r="H2047" s="160"/>
      <c r="I2047" s="160"/>
      <c r="J2047" s="160"/>
      <c r="K2047" s="160"/>
      <c r="L2047" s="160"/>
      <c r="M2047" s="160"/>
      <c r="N2047" s="160"/>
      <c r="O2047" s="160"/>
      <c r="P2047" s="160"/>
      <c r="Q2047" s="160"/>
      <c r="R2047" s="160"/>
      <c r="S2047" s="160"/>
      <c r="T2047" s="160"/>
      <c r="U2047" s="160"/>
      <c r="V2047" s="160"/>
      <c r="W2047" s="160"/>
      <c r="X2047" s="151"/>
      <c r="Y2047" s="151"/>
      <c r="Z2047" s="151"/>
      <c r="AA2047" s="151"/>
      <c r="AB2047" s="151"/>
      <c r="AC2047" s="151"/>
      <c r="AD2047" s="151"/>
      <c r="AE2047" s="151"/>
      <c r="AF2047" s="151"/>
      <c r="AG2047" s="151" t="s">
        <v>305</v>
      </c>
      <c r="AH2047" s="151">
        <v>0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1" x14ac:dyDescent="0.2">
      <c r="A2048" s="158"/>
      <c r="B2048" s="159"/>
      <c r="C2048" s="201" t="s">
        <v>2056</v>
      </c>
      <c r="D2048" s="193"/>
      <c r="E2048" s="194">
        <v>0.6</v>
      </c>
      <c r="F2048" s="160"/>
      <c r="G2048" s="160"/>
      <c r="H2048" s="160"/>
      <c r="I2048" s="160"/>
      <c r="J2048" s="160"/>
      <c r="K2048" s="160"/>
      <c r="L2048" s="160"/>
      <c r="M2048" s="160"/>
      <c r="N2048" s="160"/>
      <c r="O2048" s="160"/>
      <c r="P2048" s="160"/>
      <c r="Q2048" s="160"/>
      <c r="R2048" s="160"/>
      <c r="S2048" s="160"/>
      <c r="T2048" s="160"/>
      <c r="U2048" s="160"/>
      <c r="V2048" s="160"/>
      <c r="W2048" s="160"/>
      <c r="X2048" s="151"/>
      <c r="Y2048" s="151"/>
      <c r="Z2048" s="151"/>
      <c r="AA2048" s="151"/>
      <c r="AB2048" s="151"/>
      <c r="AC2048" s="151"/>
      <c r="AD2048" s="151"/>
      <c r="AE2048" s="151"/>
      <c r="AF2048" s="151"/>
      <c r="AG2048" s="151" t="s">
        <v>305</v>
      </c>
      <c r="AH2048" s="151">
        <v>0</v>
      </c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1" x14ac:dyDescent="0.2">
      <c r="A2049" s="158"/>
      <c r="B2049" s="159"/>
      <c r="C2049" s="201" t="s">
        <v>2057</v>
      </c>
      <c r="D2049" s="193"/>
      <c r="E2049" s="194">
        <v>0.6</v>
      </c>
      <c r="F2049" s="160"/>
      <c r="G2049" s="160"/>
      <c r="H2049" s="160"/>
      <c r="I2049" s="160"/>
      <c r="J2049" s="160"/>
      <c r="K2049" s="160"/>
      <c r="L2049" s="160"/>
      <c r="M2049" s="160"/>
      <c r="N2049" s="160"/>
      <c r="O2049" s="160"/>
      <c r="P2049" s="160"/>
      <c r="Q2049" s="160"/>
      <c r="R2049" s="160"/>
      <c r="S2049" s="160"/>
      <c r="T2049" s="160"/>
      <c r="U2049" s="160"/>
      <c r="V2049" s="160"/>
      <c r="W2049" s="160"/>
      <c r="X2049" s="151"/>
      <c r="Y2049" s="151"/>
      <c r="Z2049" s="151"/>
      <c r="AA2049" s="151"/>
      <c r="AB2049" s="151"/>
      <c r="AC2049" s="151"/>
      <c r="AD2049" s="151"/>
      <c r="AE2049" s="151"/>
      <c r="AF2049" s="151"/>
      <c r="AG2049" s="151" t="s">
        <v>305</v>
      </c>
      <c r="AH2049" s="151">
        <v>0</v>
      </c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outlineLevel="1" x14ac:dyDescent="0.2">
      <c r="A2050" s="171">
        <v>298</v>
      </c>
      <c r="B2050" s="172" t="s">
        <v>2058</v>
      </c>
      <c r="C2050" s="188" t="s">
        <v>2059</v>
      </c>
      <c r="D2050" s="173" t="s">
        <v>342</v>
      </c>
      <c r="E2050" s="174">
        <v>12.55</v>
      </c>
      <c r="F2050" s="175"/>
      <c r="G2050" s="176">
        <f>ROUND(E2050*F2050,2)</f>
        <v>0</v>
      </c>
      <c r="H2050" s="175"/>
      <c r="I2050" s="176">
        <f>ROUND(E2050*H2050,2)</f>
        <v>0</v>
      </c>
      <c r="J2050" s="175"/>
      <c r="K2050" s="176">
        <f>ROUND(E2050*J2050,2)</f>
        <v>0</v>
      </c>
      <c r="L2050" s="176">
        <v>21</v>
      </c>
      <c r="M2050" s="176">
        <f>G2050*(1+L2050/100)</f>
        <v>0</v>
      </c>
      <c r="N2050" s="176">
        <v>0</v>
      </c>
      <c r="O2050" s="176">
        <f>ROUND(E2050*N2050,2)</f>
        <v>0</v>
      </c>
      <c r="P2050" s="176">
        <v>0</v>
      </c>
      <c r="Q2050" s="176">
        <f>ROUND(E2050*P2050,2)</f>
        <v>0</v>
      </c>
      <c r="R2050" s="176" t="s">
        <v>1924</v>
      </c>
      <c r="S2050" s="176" t="s">
        <v>239</v>
      </c>
      <c r="T2050" s="177" t="s">
        <v>300</v>
      </c>
      <c r="U2050" s="160">
        <v>0.49</v>
      </c>
      <c r="V2050" s="160">
        <f>ROUND(E2050*U2050,2)</f>
        <v>6.15</v>
      </c>
      <c r="W2050" s="160"/>
      <c r="X2050" s="151"/>
      <c r="Y2050" s="151"/>
      <c r="Z2050" s="151"/>
      <c r="AA2050" s="151"/>
      <c r="AB2050" s="151"/>
      <c r="AC2050" s="151"/>
      <c r="AD2050" s="151"/>
      <c r="AE2050" s="151"/>
      <c r="AF2050" s="151"/>
      <c r="AG2050" s="151" t="s">
        <v>636</v>
      </c>
      <c r="AH2050" s="151"/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1"/>
      <c r="AT2050" s="151"/>
      <c r="AU2050" s="151"/>
      <c r="AV2050" s="151"/>
      <c r="AW2050" s="151"/>
      <c r="AX2050" s="151"/>
      <c r="AY2050" s="151"/>
      <c r="AZ2050" s="151"/>
      <c r="BA2050" s="151"/>
      <c r="BB2050" s="151"/>
      <c r="BC2050" s="151"/>
      <c r="BD2050" s="151"/>
      <c r="BE2050" s="151"/>
      <c r="BF2050" s="151"/>
      <c r="BG2050" s="151"/>
      <c r="BH2050" s="151"/>
    </row>
    <row r="2051" spans="1:60" outlineLevel="1" x14ac:dyDescent="0.2">
      <c r="A2051" s="158"/>
      <c r="B2051" s="159"/>
      <c r="C2051" s="265" t="s">
        <v>2060</v>
      </c>
      <c r="D2051" s="266"/>
      <c r="E2051" s="266"/>
      <c r="F2051" s="266"/>
      <c r="G2051" s="266"/>
      <c r="H2051" s="160"/>
      <c r="I2051" s="160"/>
      <c r="J2051" s="160"/>
      <c r="K2051" s="160"/>
      <c r="L2051" s="160"/>
      <c r="M2051" s="160"/>
      <c r="N2051" s="160"/>
      <c r="O2051" s="160"/>
      <c r="P2051" s="160"/>
      <c r="Q2051" s="160"/>
      <c r="R2051" s="160"/>
      <c r="S2051" s="160"/>
      <c r="T2051" s="160"/>
      <c r="U2051" s="160"/>
      <c r="V2051" s="160"/>
      <c r="W2051" s="160"/>
      <c r="X2051" s="151"/>
      <c r="Y2051" s="151"/>
      <c r="Z2051" s="151"/>
      <c r="AA2051" s="151"/>
      <c r="AB2051" s="151"/>
      <c r="AC2051" s="151"/>
      <c r="AD2051" s="151"/>
      <c r="AE2051" s="151"/>
      <c r="AF2051" s="151"/>
      <c r="AG2051" s="151" t="s">
        <v>303</v>
      </c>
      <c r="AH2051" s="151"/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outlineLevel="1" x14ac:dyDescent="0.2">
      <c r="A2052" s="158"/>
      <c r="B2052" s="159"/>
      <c r="C2052" s="201" t="s">
        <v>2036</v>
      </c>
      <c r="D2052" s="193"/>
      <c r="E2052" s="194">
        <v>0.9</v>
      </c>
      <c r="F2052" s="160"/>
      <c r="G2052" s="160"/>
      <c r="H2052" s="160"/>
      <c r="I2052" s="160"/>
      <c r="J2052" s="160"/>
      <c r="K2052" s="160"/>
      <c r="L2052" s="160"/>
      <c r="M2052" s="160"/>
      <c r="N2052" s="160"/>
      <c r="O2052" s="160"/>
      <c r="P2052" s="160"/>
      <c r="Q2052" s="160"/>
      <c r="R2052" s="160"/>
      <c r="S2052" s="160"/>
      <c r="T2052" s="160"/>
      <c r="U2052" s="160"/>
      <c r="V2052" s="160"/>
      <c r="W2052" s="160"/>
      <c r="X2052" s="151"/>
      <c r="Y2052" s="151"/>
      <c r="Z2052" s="151"/>
      <c r="AA2052" s="151"/>
      <c r="AB2052" s="151"/>
      <c r="AC2052" s="151"/>
      <c r="AD2052" s="151"/>
      <c r="AE2052" s="151"/>
      <c r="AF2052" s="151"/>
      <c r="AG2052" s="151" t="s">
        <v>305</v>
      </c>
      <c r="AH2052" s="151">
        <v>0</v>
      </c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1" x14ac:dyDescent="0.2">
      <c r="A2053" s="158"/>
      <c r="B2053" s="159"/>
      <c r="C2053" s="201" t="s">
        <v>2061</v>
      </c>
      <c r="D2053" s="193"/>
      <c r="E2053" s="194">
        <v>2.7</v>
      </c>
      <c r="F2053" s="160"/>
      <c r="G2053" s="160"/>
      <c r="H2053" s="160"/>
      <c r="I2053" s="160"/>
      <c r="J2053" s="160"/>
      <c r="K2053" s="160"/>
      <c r="L2053" s="160"/>
      <c r="M2053" s="160"/>
      <c r="N2053" s="160"/>
      <c r="O2053" s="160"/>
      <c r="P2053" s="160"/>
      <c r="Q2053" s="160"/>
      <c r="R2053" s="160"/>
      <c r="S2053" s="160"/>
      <c r="T2053" s="160"/>
      <c r="U2053" s="160"/>
      <c r="V2053" s="160"/>
      <c r="W2053" s="160"/>
      <c r="X2053" s="151"/>
      <c r="Y2053" s="151"/>
      <c r="Z2053" s="151"/>
      <c r="AA2053" s="151"/>
      <c r="AB2053" s="151"/>
      <c r="AC2053" s="151"/>
      <c r="AD2053" s="151"/>
      <c r="AE2053" s="151"/>
      <c r="AF2053" s="151"/>
      <c r="AG2053" s="151" t="s">
        <v>305</v>
      </c>
      <c r="AH2053" s="151">
        <v>0</v>
      </c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outlineLevel="1" x14ac:dyDescent="0.2">
      <c r="A2054" s="158"/>
      <c r="B2054" s="159"/>
      <c r="C2054" s="201" t="s">
        <v>2062</v>
      </c>
      <c r="D2054" s="193"/>
      <c r="E2054" s="194">
        <v>1.65</v>
      </c>
      <c r="F2054" s="160"/>
      <c r="G2054" s="160"/>
      <c r="H2054" s="160"/>
      <c r="I2054" s="160"/>
      <c r="J2054" s="160"/>
      <c r="K2054" s="160"/>
      <c r="L2054" s="160"/>
      <c r="M2054" s="160"/>
      <c r="N2054" s="160"/>
      <c r="O2054" s="160"/>
      <c r="P2054" s="160"/>
      <c r="Q2054" s="160"/>
      <c r="R2054" s="160"/>
      <c r="S2054" s="160"/>
      <c r="T2054" s="160"/>
      <c r="U2054" s="160"/>
      <c r="V2054" s="160"/>
      <c r="W2054" s="160"/>
      <c r="X2054" s="151"/>
      <c r="Y2054" s="151"/>
      <c r="Z2054" s="151"/>
      <c r="AA2054" s="151"/>
      <c r="AB2054" s="151"/>
      <c r="AC2054" s="151"/>
      <c r="AD2054" s="151"/>
      <c r="AE2054" s="151"/>
      <c r="AF2054" s="151"/>
      <c r="AG2054" s="151" t="s">
        <v>305</v>
      </c>
      <c r="AH2054" s="151">
        <v>0</v>
      </c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outlineLevel="1" x14ac:dyDescent="0.2">
      <c r="A2055" s="158"/>
      <c r="B2055" s="159"/>
      <c r="C2055" s="201" t="s">
        <v>2063</v>
      </c>
      <c r="D2055" s="193"/>
      <c r="E2055" s="194">
        <v>2.7</v>
      </c>
      <c r="F2055" s="160"/>
      <c r="G2055" s="160"/>
      <c r="H2055" s="160"/>
      <c r="I2055" s="160"/>
      <c r="J2055" s="160"/>
      <c r="K2055" s="160"/>
      <c r="L2055" s="160"/>
      <c r="M2055" s="160"/>
      <c r="N2055" s="160"/>
      <c r="O2055" s="160"/>
      <c r="P2055" s="160"/>
      <c r="Q2055" s="160"/>
      <c r="R2055" s="160"/>
      <c r="S2055" s="160"/>
      <c r="T2055" s="160"/>
      <c r="U2055" s="160"/>
      <c r="V2055" s="160"/>
      <c r="W2055" s="160"/>
      <c r="X2055" s="151"/>
      <c r="Y2055" s="151"/>
      <c r="Z2055" s="151"/>
      <c r="AA2055" s="151"/>
      <c r="AB2055" s="151"/>
      <c r="AC2055" s="151"/>
      <c r="AD2055" s="151"/>
      <c r="AE2055" s="151"/>
      <c r="AF2055" s="151"/>
      <c r="AG2055" s="151" t="s">
        <v>305</v>
      </c>
      <c r="AH2055" s="151">
        <v>0</v>
      </c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1" x14ac:dyDescent="0.2">
      <c r="A2056" s="158"/>
      <c r="B2056" s="159"/>
      <c r="C2056" s="201" t="s">
        <v>2064</v>
      </c>
      <c r="D2056" s="193"/>
      <c r="E2056" s="194">
        <v>2.7</v>
      </c>
      <c r="F2056" s="160"/>
      <c r="G2056" s="160"/>
      <c r="H2056" s="160"/>
      <c r="I2056" s="160"/>
      <c r="J2056" s="160"/>
      <c r="K2056" s="160"/>
      <c r="L2056" s="160"/>
      <c r="M2056" s="160"/>
      <c r="N2056" s="160"/>
      <c r="O2056" s="160"/>
      <c r="P2056" s="160"/>
      <c r="Q2056" s="160"/>
      <c r="R2056" s="160"/>
      <c r="S2056" s="160"/>
      <c r="T2056" s="160"/>
      <c r="U2056" s="160"/>
      <c r="V2056" s="160"/>
      <c r="W2056" s="160"/>
      <c r="X2056" s="151"/>
      <c r="Y2056" s="151"/>
      <c r="Z2056" s="151"/>
      <c r="AA2056" s="151"/>
      <c r="AB2056" s="151"/>
      <c r="AC2056" s="151"/>
      <c r="AD2056" s="151"/>
      <c r="AE2056" s="151"/>
      <c r="AF2056" s="151"/>
      <c r="AG2056" s="151" t="s">
        <v>305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1" x14ac:dyDescent="0.2">
      <c r="A2057" s="158"/>
      <c r="B2057" s="159"/>
      <c r="C2057" s="201" t="s">
        <v>2065</v>
      </c>
      <c r="D2057" s="193"/>
      <c r="E2057" s="194">
        <v>1.9</v>
      </c>
      <c r="F2057" s="160"/>
      <c r="G2057" s="160"/>
      <c r="H2057" s="160"/>
      <c r="I2057" s="160"/>
      <c r="J2057" s="160"/>
      <c r="K2057" s="160"/>
      <c r="L2057" s="160"/>
      <c r="M2057" s="160"/>
      <c r="N2057" s="160"/>
      <c r="O2057" s="160"/>
      <c r="P2057" s="160"/>
      <c r="Q2057" s="160"/>
      <c r="R2057" s="160"/>
      <c r="S2057" s="160"/>
      <c r="T2057" s="160"/>
      <c r="U2057" s="160"/>
      <c r="V2057" s="160"/>
      <c r="W2057" s="160"/>
      <c r="X2057" s="151"/>
      <c r="Y2057" s="151"/>
      <c r="Z2057" s="151"/>
      <c r="AA2057" s="151"/>
      <c r="AB2057" s="151"/>
      <c r="AC2057" s="151"/>
      <c r="AD2057" s="151"/>
      <c r="AE2057" s="151"/>
      <c r="AF2057" s="151"/>
      <c r="AG2057" s="151" t="s">
        <v>305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ht="22.5" outlineLevel="1" x14ac:dyDescent="0.2">
      <c r="A2058" s="179">
        <v>299</v>
      </c>
      <c r="B2058" s="180" t="s">
        <v>2066</v>
      </c>
      <c r="C2058" s="189" t="s">
        <v>2067</v>
      </c>
      <c r="D2058" s="181" t="s">
        <v>327</v>
      </c>
      <c r="E2058" s="182">
        <v>192.96119999999999</v>
      </c>
      <c r="F2058" s="183"/>
      <c r="G2058" s="184">
        <f>ROUND(E2058*F2058,2)</f>
        <v>0</v>
      </c>
      <c r="H2058" s="183"/>
      <c r="I2058" s="184">
        <f>ROUND(E2058*H2058,2)</f>
        <v>0</v>
      </c>
      <c r="J2058" s="183"/>
      <c r="K2058" s="184">
        <f>ROUND(E2058*J2058,2)</f>
        <v>0</v>
      </c>
      <c r="L2058" s="184">
        <v>21</v>
      </c>
      <c r="M2058" s="184">
        <f>G2058*(1+L2058/100)</f>
        <v>0</v>
      </c>
      <c r="N2058" s="184">
        <v>8.9999999999999998E-4</v>
      </c>
      <c r="O2058" s="184">
        <f>ROUND(E2058*N2058,2)</f>
        <v>0.17</v>
      </c>
      <c r="P2058" s="184">
        <v>0</v>
      </c>
      <c r="Q2058" s="184">
        <f>ROUND(E2058*P2058,2)</f>
        <v>0</v>
      </c>
      <c r="R2058" s="184" t="s">
        <v>1924</v>
      </c>
      <c r="S2058" s="184" t="s">
        <v>239</v>
      </c>
      <c r="T2058" s="185" t="s">
        <v>300</v>
      </c>
      <c r="U2058" s="160">
        <v>0</v>
      </c>
      <c r="V2058" s="160">
        <f>ROUND(E2058*U2058,2)</f>
        <v>0</v>
      </c>
      <c r="W2058" s="160"/>
      <c r="X2058" s="151"/>
      <c r="Y2058" s="151"/>
      <c r="Z2058" s="151"/>
      <c r="AA2058" s="151"/>
      <c r="AB2058" s="151"/>
      <c r="AC2058" s="151"/>
      <c r="AD2058" s="151"/>
      <c r="AE2058" s="151"/>
      <c r="AF2058" s="151"/>
      <c r="AG2058" s="151" t="s">
        <v>443</v>
      </c>
      <c r="AH2058" s="151"/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ht="33.75" outlineLevel="1" x14ac:dyDescent="0.2">
      <c r="A2059" s="171">
        <v>300</v>
      </c>
      <c r="B2059" s="172" t="s">
        <v>1946</v>
      </c>
      <c r="C2059" s="188" t="s">
        <v>1947</v>
      </c>
      <c r="D2059" s="173" t="s">
        <v>860</v>
      </c>
      <c r="E2059" s="174">
        <v>28.944179999999999</v>
      </c>
      <c r="F2059" s="175"/>
      <c r="G2059" s="176">
        <f>ROUND(E2059*F2059,2)</f>
        <v>0</v>
      </c>
      <c r="H2059" s="175"/>
      <c r="I2059" s="176">
        <f>ROUND(E2059*H2059,2)</f>
        <v>0</v>
      </c>
      <c r="J2059" s="175"/>
      <c r="K2059" s="176">
        <f>ROUND(E2059*J2059,2)</f>
        <v>0</v>
      </c>
      <c r="L2059" s="176">
        <v>21</v>
      </c>
      <c r="M2059" s="176">
        <f>G2059*(1+L2059/100)</f>
        <v>0</v>
      </c>
      <c r="N2059" s="176">
        <v>1E-3</v>
      </c>
      <c r="O2059" s="176">
        <f>ROUND(E2059*N2059,2)</f>
        <v>0.03</v>
      </c>
      <c r="P2059" s="176">
        <v>0</v>
      </c>
      <c r="Q2059" s="176">
        <f>ROUND(E2059*P2059,2)</f>
        <v>0</v>
      </c>
      <c r="R2059" s="176" t="s">
        <v>459</v>
      </c>
      <c r="S2059" s="176" t="s">
        <v>239</v>
      </c>
      <c r="T2059" s="177" t="s">
        <v>300</v>
      </c>
      <c r="U2059" s="160">
        <v>0</v>
      </c>
      <c r="V2059" s="160">
        <f>ROUND(E2059*U2059,2)</f>
        <v>0</v>
      </c>
      <c r="W2059" s="160"/>
      <c r="X2059" s="151"/>
      <c r="Y2059" s="151"/>
      <c r="Z2059" s="151"/>
      <c r="AA2059" s="151"/>
      <c r="AB2059" s="151"/>
      <c r="AC2059" s="151"/>
      <c r="AD2059" s="151"/>
      <c r="AE2059" s="151"/>
      <c r="AF2059" s="151"/>
      <c r="AG2059" s="151" t="s">
        <v>460</v>
      </c>
      <c r="AH2059" s="151"/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outlineLevel="1" x14ac:dyDescent="0.2">
      <c r="A2060" s="158"/>
      <c r="B2060" s="159"/>
      <c r="C2060" s="201" t="s">
        <v>2068</v>
      </c>
      <c r="D2060" s="193"/>
      <c r="E2060" s="194">
        <v>28.944179999999999</v>
      </c>
      <c r="F2060" s="160"/>
      <c r="G2060" s="160"/>
      <c r="H2060" s="160"/>
      <c r="I2060" s="160"/>
      <c r="J2060" s="160"/>
      <c r="K2060" s="160"/>
      <c r="L2060" s="160"/>
      <c r="M2060" s="160"/>
      <c r="N2060" s="160"/>
      <c r="O2060" s="160"/>
      <c r="P2060" s="160"/>
      <c r="Q2060" s="160"/>
      <c r="R2060" s="160"/>
      <c r="S2060" s="160"/>
      <c r="T2060" s="160"/>
      <c r="U2060" s="160"/>
      <c r="V2060" s="160"/>
      <c r="W2060" s="160"/>
      <c r="X2060" s="151"/>
      <c r="Y2060" s="151"/>
      <c r="Z2060" s="151"/>
      <c r="AA2060" s="151"/>
      <c r="AB2060" s="151"/>
      <c r="AC2060" s="151"/>
      <c r="AD2060" s="151"/>
      <c r="AE2060" s="151"/>
      <c r="AF2060" s="151"/>
      <c r="AG2060" s="151" t="s">
        <v>305</v>
      </c>
      <c r="AH2060" s="151">
        <v>0</v>
      </c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1" x14ac:dyDescent="0.2">
      <c r="A2061" s="171">
        <v>301</v>
      </c>
      <c r="B2061" s="172" t="s">
        <v>2069</v>
      </c>
      <c r="C2061" s="188" t="s">
        <v>2070</v>
      </c>
      <c r="D2061" s="173" t="s">
        <v>709</v>
      </c>
      <c r="E2061" s="174">
        <v>40.094999999999999</v>
      </c>
      <c r="F2061" s="175"/>
      <c r="G2061" s="176">
        <f>ROUND(E2061*F2061,2)</f>
        <v>0</v>
      </c>
      <c r="H2061" s="175"/>
      <c r="I2061" s="176">
        <f>ROUND(E2061*H2061,2)</f>
        <v>0</v>
      </c>
      <c r="J2061" s="175"/>
      <c r="K2061" s="176">
        <f>ROUND(E2061*J2061,2)</f>
        <v>0</v>
      </c>
      <c r="L2061" s="176">
        <v>21</v>
      </c>
      <c r="M2061" s="176">
        <f>G2061*(1+L2061/100)</f>
        <v>0</v>
      </c>
      <c r="N2061" s="176">
        <v>0</v>
      </c>
      <c r="O2061" s="176">
        <f>ROUND(E2061*N2061,2)</f>
        <v>0</v>
      </c>
      <c r="P2061" s="176">
        <v>0</v>
      </c>
      <c r="Q2061" s="176">
        <f>ROUND(E2061*P2061,2)</f>
        <v>0</v>
      </c>
      <c r="R2061" s="176" t="s">
        <v>459</v>
      </c>
      <c r="S2061" s="176" t="s">
        <v>239</v>
      </c>
      <c r="T2061" s="177" t="s">
        <v>300</v>
      </c>
      <c r="U2061" s="160">
        <v>0</v>
      </c>
      <c r="V2061" s="160">
        <f>ROUND(E2061*U2061,2)</f>
        <v>0</v>
      </c>
      <c r="W2061" s="160"/>
      <c r="X2061" s="151"/>
      <c r="Y2061" s="151"/>
      <c r="Z2061" s="151"/>
      <c r="AA2061" s="151"/>
      <c r="AB2061" s="151"/>
      <c r="AC2061" s="151"/>
      <c r="AD2061" s="151"/>
      <c r="AE2061" s="151"/>
      <c r="AF2061" s="151"/>
      <c r="AG2061" s="151" t="s">
        <v>460</v>
      </c>
      <c r="AH2061" s="151"/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outlineLevel="1" x14ac:dyDescent="0.2">
      <c r="A2062" s="158"/>
      <c r="B2062" s="159"/>
      <c r="C2062" s="202" t="s">
        <v>319</v>
      </c>
      <c r="D2062" s="195"/>
      <c r="E2062" s="196"/>
      <c r="F2062" s="160"/>
      <c r="G2062" s="160"/>
      <c r="H2062" s="160"/>
      <c r="I2062" s="160"/>
      <c r="J2062" s="160"/>
      <c r="K2062" s="160"/>
      <c r="L2062" s="160"/>
      <c r="M2062" s="160"/>
      <c r="N2062" s="160"/>
      <c r="O2062" s="160"/>
      <c r="P2062" s="160"/>
      <c r="Q2062" s="160"/>
      <c r="R2062" s="160"/>
      <c r="S2062" s="160"/>
      <c r="T2062" s="160"/>
      <c r="U2062" s="160"/>
      <c r="V2062" s="160"/>
      <c r="W2062" s="160"/>
      <c r="X2062" s="151"/>
      <c r="Y2062" s="151"/>
      <c r="Z2062" s="151"/>
      <c r="AA2062" s="151"/>
      <c r="AB2062" s="151"/>
      <c r="AC2062" s="151"/>
      <c r="AD2062" s="151"/>
      <c r="AE2062" s="151"/>
      <c r="AF2062" s="151"/>
      <c r="AG2062" s="151" t="s">
        <v>305</v>
      </c>
      <c r="AH2062" s="151"/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1" x14ac:dyDescent="0.2">
      <c r="A2063" s="158"/>
      <c r="B2063" s="159"/>
      <c r="C2063" s="203" t="s">
        <v>2071</v>
      </c>
      <c r="D2063" s="195"/>
      <c r="E2063" s="196">
        <v>2.9</v>
      </c>
      <c r="F2063" s="160"/>
      <c r="G2063" s="160"/>
      <c r="H2063" s="160"/>
      <c r="I2063" s="160"/>
      <c r="J2063" s="160"/>
      <c r="K2063" s="160"/>
      <c r="L2063" s="160"/>
      <c r="M2063" s="160"/>
      <c r="N2063" s="160"/>
      <c r="O2063" s="160"/>
      <c r="P2063" s="160"/>
      <c r="Q2063" s="160"/>
      <c r="R2063" s="160"/>
      <c r="S2063" s="160"/>
      <c r="T2063" s="160"/>
      <c r="U2063" s="160"/>
      <c r="V2063" s="160"/>
      <c r="W2063" s="160"/>
      <c r="X2063" s="151"/>
      <c r="Y2063" s="151"/>
      <c r="Z2063" s="151"/>
      <c r="AA2063" s="151"/>
      <c r="AB2063" s="151"/>
      <c r="AC2063" s="151"/>
      <c r="AD2063" s="151"/>
      <c r="AE2063" s="151"/>
      <c r="AF2063" s="151"/>
      <c r="AG2063" s="151" t="s">
        <v>305</v>
      </c>
      <c r="AH2063" s="151">
        <v>2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1" x14ac:dyDescent="0.2">
      <c r="A2064" s="158"/>
      <c r="B2064" s="159"/>
      <c r="C2064" s="203" t="s">
        <v>2072</v>
      </c>
      <c r="D2064" s="195"/>
      <c r="E2064" s="196">
        <v>5.7</v>
      </c>
      <c r="F2064" s="160"/>
      <c r="G2064" s="160"/>
      <c r="H2064" s="160"/>
      <c r="I2064" s="160"/>
      <c r="J2064" s="160"/>
      <c r="K2064" s="160"/>
      <c r="L2064" s="160"/>
      <c r="M2064" s="160"/>
      <c r="N2064" s="160"/>
      <c r="O2064" s="160"/>
      <c r="P2064" s="160"/>
      <c r="Q2064" s="160"/>
      <c r="R2064" s="160"/>
      <c r="S2064" s="160"/>
      <c r="T2064" s="160"/>
      <c r="U2064" s="160"/>
      <c r="V2064" s="160"/>
      <c r="W2064" s="160"/>
      <c r="X2064" s="151"/>
      <c r="Y2064" s="151"/>
      <c r="Z2064" s="151"/>
      <c r="AA2064" s="151"/>
      <c r="AB2064" s="151"/>
      <c r="AC2064" s="151"/>
      <c r="AD2064" s="151"/>
      <c r="AE2064" s="151"/>
      <c r="AF2064" s="151"/>
      <c r="AG2064" s="151" t="s">
        <v>305</v>
      </c>
      <c r="AH2064" s="151">
        <v>2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1" x14ac:dyDescent="0.2">
      <c r="A2065" s="158"/>
      <c r="B2065" s="159"/>
      <c r="C2065" s="203" t="s">
        <v>2073</v>
      </c>
      <c r="D2065" s="195"/>
      <c r="E2065" s="196">
        <v>0.9</v>
      </c>
      <c r="F2065" s="160"/>
      <c r="G2065" s="160"/>
      <c r="H2065" s="160"/>
      <c r="I2065" s="160"/>
      <c r="J2065" s="160"/>
      <c r="K2065" s="160"/>
      <c r="L2065" s="160"/>
      <c r="M2065" s="160"/>
      <c r="N2065" s="160"/>
      <c r="O2065" s="160"/>
      <c r="P2065" s="160"/>
      <c r="Q2065" s="160"/>
      <c r="R2065" s="160"/>
      <c r="S2065" s="160"/>
      <c r="T2065" s="160"/>
      <c r="U2065" s="160"/>
      <c r="V2065" s="160"/>
      <c r="W2065" s="160"/>
      <c r="X2065" s="151"/>
      <c r="Y2065" s="151"/>
      <c r="Z2065" s="151"/>
      <c r="AA2065" s="151"/>
      <c r="AB2065" s="151"/>
      <c r="AC2065" s="151"/>
      <c r="AD2065" s="151"/>
      <c r="AE2065" s="151"/>
      <c r="AF2065" s="151"/>
      <c r="AG2065" s="151" t="s">
        <v>305</v>
      </c>
      <c r="AH2065" s="151">
        <v>2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1" x14ac:dyDescent="0.2">
      <c r="A2066" s="158"/>
      <c r="B2066" s="159"/>
      <c r="C2066" s="203" t="s">
        <v>2074</v>
      </c>
      <c r="D2066" s="195"/>
      <c r="E2066" s="196">
        <v>5.6</v>
      </c>
      <c r="F2066" s="160"/>
      <c r="G2066" s="160"/>
      <c r="H2066" s="160"/>
      <c r="I2066" s="160"/>
      <c r="J2066" s="160"/>
      <c r="K2066" s="160"/>
      <c r="L2066" s="160"/>
      <c r="M2066" s="160"/>
      <c r="N2066" s="160"/>
      <c r="O2066" s="160"/>
      <c r="P2066" s="160"/>
      <c r="Q2066" s="160"/>
      <c r="R2066" s="160"/>
      <c r="S2066" s="160"/>
      <c r="T2066" s="160"/>
      <c r="U2066" s="160"/>
      <c r="V2066" s="160"/>
      <c r="W2066" s="160"/>
      <c r="X2066" s="151"/>
      <c r="Y2066" s="151"/>
      <c r="Z2066" s="151"/>
      <c r="AA2066" s="151"/>
      <c r="AB2066" s="151"/>
      <c r="AC2066" s="151"/>
      <c r="AD2066" s="151"/>
      <c r="AE2066" s="151"/>
      <c r="AF2066" s="151"/>
      <c r="AG2066" s="151" t="s">
        <v>305</v>
      </c>
      <c r="AH2066" s="151">
        <v>2</v>
      </c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outlineLevel="1" x14ac:dyDescent="0.2">
      <c r="A2067" s="158"/>
      <c r="B2067" s="159"/>
      <c r="C2067" s="203" t="s">
        <v>2075</v>
      </c>
      <c r="D2067" s="195"/>
      <c r="E2067" s="196">
        <v>4.55</v>
      </c>
      <c r="F2067" s="160"/>
      <c r="G2067" s="160"/>
      <c r="H2067" s="160"/>
      <c r="I2067" s="160"/>
      <c r="J2067" s="160"/>
      <c r="K2067" s="160"/>
      <c r="L2067" s="160"/>
      <c r="M2067" s="160"/>
      <c r="N2067" s="160"/>
      <c r="O2067" s="160"/>
      <c r="P2067" s="160"/>
      <c r="Q2067" s="160"/>
      <c r="R2067" s="160"/>
      <c r="S2067" s="160"/>
      <c r="T2067" s="160"/>
      <c r="U2067" s="160"/>
      <c r="V2067" s="160"/>
      <c r="W2067" s="160"/>
      <c r="X2067" s="151"/>
      <c r="Y2067" s="151"/>
      <c r="Z2067" s="151"/>
      <c r="AA2067" s="151"/>
      <c r="AB2067" s="151"/>
      <c r="AC2067" s="151"/>
      <c r="AD2067" s="151"/>
      <c r="AE2067" s="151"/>
      <c r="AF2067" s="151"/>
      <c r="AG2067" s="151" t="s">
        <v>305</v>
      </c>
      <c r="AH2067" s="151">
        <v>2</v>
      </c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1" x14ac:dyDescent="0.2">
      <c r="A2068" s="158"/>
      <c r="B2068" s="159"/>
      <c r="C2068" s="203" t="s">
        <v>2076</v>
      </c>
      <c r="D2068" s="195"/>
      <c r="E2068" s="196">
        <v>6</v>
      </c>
      <c r="F2068" s="160"/>
      <c r="G2068" s="160"/>
      <c r="H2068" s="160"/>
      <c r="I2068" s="160"/>
      <c r="J2068" s="160"/>
      <c r="K2068" s="160"/>
      <c r="L2068" s="160"/>
      <c r="M2068" s="160"/>
      <c r="N2068" s="160"/>
      <c r="O2068" s="160"/>
      <c r="P2068" s="160"/>
      <c r="Q2068" s="160"/>
      <c r="R2068" s="160"/>
      <c r="S2068" s="160"/>
      <c r="T2068" s="160"/>
      <c r="U2068" s="160"/>
      <c r="V2068" s="160"/>
      <c r="W2068" s="160"/>
      <c r="X2068" s="151"/>
      <c r="Y2068" s="151"/>
      <c r="Z2068" s="151"/>
      <c r="AA2068" s="151"/>
      <c r="AB2068" s="151"/>
      <c r="AC2068" s="151"/>
      <c r="AD2068" s="151"/>
      <c r="AE2068" s="151"/>
      <c r="AF2068" s="151"/>
      <c r="AG2068" s="151" t="s">
        <v>305</v>
      </c>
      <c r="AH2068" s="151">
        <v>2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1" x14ac:dyDescent="0.2">
      <c r="A2069" s="158"/>
      <c r="B2069" s="159"/>
      <c r="C2069" s="203" t="s">
        <v>2077</v>
      </c>
      <c r="D2069" s="195"/>
      <c r="E2069" s="196">
        <v>5.6</v>
      </c>
      <c r="F2069" s="160"/>
      <c r="G2069" s="160"/>
      <c r="H2069" s="160"/>
      <c r="I2069" s="160"/>
      <c r="J2069" s="160"/>
      <c r="K2069" s="160"/>
      <c r="L2069" s="160"/>
      <c r="M2069" s="160"/>
      <c r="N2069" s="160"/>
      <c r="O2069" s="160"/>
      <c r="P2069" s="160"/>
      <c r="Q2069" s="160"/>
      <c r="R2069" s="160"/>
      <c r="S2069" s="160"/>
      <c r="T2069" s="160"/>
      <c r="U2069" s="160"/>
      <c r="V2069" s="160"/>
      <c r="W2069" s="160"/>
      <c r="X2069" s="151"/>
      <c r="Y2069" s="151"/>
      <c r="Z2069" s="151"/>
      <c r="AA2069" s="151"/>
      <c r="AB2069" s="151"/>
      <c r="AC2069" s="151"/>
      <c r="AD2069" s="151"/>
      <c r="AE2069" s="151"/>
      <c r="AF2069" s="151"/>
      <c r="AG2069" s="151" t="s">
        <v>305</v>
      </c>
      <c r="AH2069" s="151">
        <v>2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1" x14ac:dyDescent="0.2">
      <c r="A2070" s="158"/>
      <c r="B2070" s="159"/>
      <c r="C2070" s="203" t="s">
        <v>2078</v>
      </c>
      <c r="D2070" s="195"/>
      <c r="E2070" s="196">
        <v>3.3</v>
      </c>
      <c r="F2070" s="160"/>
      <c r="G2070" s="160"/>
      <c r="H2070" s="160"/>
      <c r="I2070" s="160"/>
      <c r="J2070" s="160"/>
      <c r="K2070" s="160"/>
      <c r="L2070" s="160"/>
      <c r="M2070" s="160"/>
      <c r="N2070" s="160"/>
      <c r="O2070" s="160"/>
      <c r="P2070" s="160"/>
      <c r="Q2070" s="160"/>
      <c r="R2070" s="160"/>
      <c r="S2070" s="160"/>
      <c r="T2070" s="160"/>
      <c r="U2070" s="160"/>
      <c r="V2070" s="160"/>
      <c r="W2070" s="160"/>
      <c r="X2070" s="151"/>
      <c r="Y2070" s="151"/>
      <c r="Z2070" s="151"/>
      <c r="AA2070" s="151"/>
      <c r="AB2070" s="151"/>
      <c r="AC2070" s="151"/>
      <c r="AD2070" s="151"/>
      <c r="AE2070" s="151"/>
      <c r="AF2070" s="151"/>
      <c r="AG2070" s="151" t="s">
        <v>305</v>
      </c>
      <c r="AH2070" s="151">
        <v>2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1" x14ac:dyDescent="0.2">
      <c r="A2071" s="158"/>
      <c r="B2071" s="159"/>
      <c r="C2071" s="203" t="s">
        <v>2079</v>
      </c>
      <c r="D2071" s="195"/>
      <c r="E2071" s="196">
        <v>1.9</v>
      </c>
      <c r="F2071" s="160"/>
      <c r="G2071" s="160"/>
      <c r="H2071" s="160"/>
      <c r="I2071" s="160"/>
      <c r="J2071" s="160"/>
      <c r="K2071" s="160"/>
      <c r="L2071" s="160"/>
      <c r="M2071" s="160"/>
      <c r="N2071" s="160"/>
      <c r="O2071" s="160"/>
      <c r="P2071" s="160"/>
      <c r="Q2071" s="160"/>
      <c r="R2071" s="160"/>
      <c r="S2071" s="160"/>
      <c r="T2071" s="160"/>
      <c r="U2071" s="160"/>
      <c r="V2071" s="160"/>
      <c r="W2071" s="160"/>
      <c r="X2071" s="151"/>
      <c r="Y2071" s="151"/>
      <c r="Z2071" s="151"/>
      <c r="AA2071" s="151"/>
      <c r="AB2071" s="151"/>
      <c r="AC2071" s="151"/>
      <c r="AD2071" s="151"/>
      <c r="AE2071" s="151"/>
      <c r="AF2071" s="151"/>
      <c r="AG2071" s="151" t="s">
        <v>305</v>
      </c>
      <c r="AH2071" s="151">
        <v>2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1" x14ac:dyDescent="0.2">
      <c r="A2072" s="158"/>
      <c r="B2072" s="159"/>
      <c r="C2072" s="204" t="s">
        <v>322</v>
      </c>
      <c r="D2072" s="197"/>
      <c r="E2072" s="198">
        <v>36.450000000000003</v>
      </c>
      <c r="F2072" s="160"/>
      <c r="G2072" s="160"/>
      <c r="H2072" s="160"/>
      <c r="I2072" s="160"/>
      <c r="J2072" s="160"/>
      <c r="K2072" s="160"/>
      <c r="L2072" s="160"/>
      <c r="M2072" s="160"/>
      <c r="N2072" s="160"/>
      <c r="O2072" s="160"/>
      <c r="P2072" s="160"/>
      <c r="Q2072" s="160"/>
      <c r="R2072" s="160"/>
      <c r="S2072" s="160"/>
      <c r="T2072" s="160"/>
      <c r="U2072" s="160"/>
      <c r="V2072" s="160"/>
      <c r="W2072" s="160"/>
      <c r="X2072" s="151"/>
      <c r="Y2072" s="151"/>
      <c r="Z2072" s="151"/>
      <c r="AA2072" s="151"/>
      <c r="AB2072" s="151"/>
      <c r="AC2072" s="151"/>
      <c r="AD2072" s="151"/>
      <c r="AE2072" s="151"/>
      <c r="AF2072" s="151"/>
      <c r="AG2072" s="151" t="s">
        <v>305</v>
      </c>
      <c r="AH2072" s="151">
        <v>3</v>
      </c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1" x14ac:dyDescent="0.2">
      <c r="A2073" s="158"/>
      <c r="B2073" s="159"/>
      <c r="C2073" s="202" t="s">
        <v>323</v>
      </c>
      <c r="D2073" s="195"/>
      <c r="E2073" s="196"/>
      <c r="F2073" s="160"/>
      <c r="G2073" s="160"/>
      <c r="H2073" s="160"/>
      <c r="I2073" s="160"/>
      <c r="J2073" s="160"/>
      <c r="K2073" s="160"/>
      <c r="L2073" s="160"/>
      <c r="M2073" s="160"/>
      <c r="N2073" s="160"/>
      <c r="O2073" s="160"/>
      <c r="P2073" s="160"/>
      <c r="Q2073" s="160"/>
      <c r="R2073" s="160"/>
      <c r="S2073" s="160"/>
      <c r="T2073" s="160"/>
      <c r="U2073" s="160"/>
      <c r="V2073" s="160"/>
      <c r="W2073" s="160"/>
      <c r="X2073" s="151"/>
      <c r="Y2073" s="151"/>
      <c r="Z2073" s="151"/>
      <c r="AA2073" s="151"/>
      <c r="AB2073" s="151"/>
      <c r="AC2073" s="151"/>
      <c r="AD2073" s="151"/>
      <c r="AE2073" s="151"/>
      <c r="AF2073" s="151"/>
      <c r="AG2073" s="151" t="s">
        <v>305</v>
      </c>
      <c r="AH2073" s="151"/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1" x14ac:dyDescent="0.2">
      <c r="A2074" s="158"/>
      <c r="B2074" s="159"/>
      <c r="C2074" s="201" t="s">
        <v>2080</v>
      </c>
      <c r="D2074" s="193"/>
      <c r="E2074" s="194">
        <v>40.094999999999999</v>
      </c>
      <c r="F2074" s="160"/>
      <c r="G2074" s="160"/>
      <c r="H2074" s="160"/>
      <c r="I2074" s="160"/>
      <c r="J2074" s="160"/>
      <c r="K2074" s="160"/>
      <c r="L2074" s="160"/>
      <c r="M2074" s="160"/>
      <c r="N2074" s="160"/>
      <c r="O2074" s="160"/>
      <c r="P2074" s="160"/>
      <c r="Q2074" s="160"/>
      <c r="R2074" s="160"/>
      <c r="S2074" s="160"/>
      <c r="T2074" s="160"/>
      <c r="U2074" s="160"/>
      <c r="V2074" s="160"/>
      <c r="W2074" s="160"/>
      <c r="X2074" s="151"/>
      <c r="Y2074" s="151"/>
      <c r="Z2074" s="151"/>
      <c r="AA2074" s="151"/>
      <c r="AB2074" s="151"/>
      <c r="AC2074" s="151"/>
      <c r="AD2074" s="151"/>
      <c r="AE2074" s="151"/>
      <c r="AF2074" s="151"/>
      <c r="AG2074" s="151" t="s">
        <v>305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ht="22.5" outlineLevel="1" x14ac:dyDescent="0.2">
      <c r="A2075" s="171">
        <v>302</v>
      </c>
      <c r="B2075" s="172" t="s">
        <v>2081</v>
      </c>
      <c r="C2075" s="188" t="s">
        <v>2082</v>
      </c>
      <c r="D2075" s="173" t="s">
        <v>860</v>
      </c>
      <c r="E2075" s="174">
        <v>578.8836</v>
      </c>
      <c r="F2075" s="175"/>
      <c r="G2075" s="176">
        <f>ROUND(E2075*F2075,2)</f>
        <v>0</v>
      </c>
      <c r="H2075" s="175"/>
      <c r="I2075" s="176">
        <f>ROUND(E2075*H2075,2)</f>
        <v>0</v>
      </c>
      <c r="J2075" s="175"/>
      <c r="K2075" s="176">
        <f>ROUND(E2075*J2075,2)</f>
        <v>0</v>
      </c>
      <c r="L2075" s="176">
        <v>21</v>
      </c>
      <c r="M2075" s="176">
        <f>G2075*(1+L2075/100)</f>
        <v>0</v>
      </c>
      <c r="N2075" s="176">
        <v>1E-3</v>
      </c>
      <c r="O2075" s="176">
        <f>ROUND(E2075*N2075,2)</f>
        <v>0.57999999999999996</v>
      </c>
      <c r="P2075" s="176">
        <v>0</v>
      </c>
      <c r="Q2075" s="176">
        <f>ROUND(E2075*P2075,2)</f>
        <v>0</v>
      </c>
      <c r="R2075" s="176" t="s">
        <v>459</v>
      </c>
      <c r="S2075" s="176" t="s">
        <v>239</v>
      </c>
      <c r="T2075" s="177" t="s">
        <v>300</v>
      </c>
      <c r="U2075" s="160">
        <v>0</v>
      </c>
      <c r="V2075" s="160">
        <f>ROUND(E2075*U2075,2)</f>
        <v>0</v>
      </c>
      <c r="W2075" s="160"/>
      <c r="X2075" s="151"/>
      <c r="Y2075" s="151"/>
      <c r="Z2075" s="151"/>
      <c r="AA2075" s="151"/>
      <c r="AB2075" s="151"/>
      <c r="AC2075" s="151"/>
      <c r="AD2075" s="151"/>
      <c r="AE2075" s="151"/>
      <c r="AF2075" s="151"/>
      <c r="AG2075" s="151" t="s">
        <v>654</v>
      </c>
      <c r="AH2075" s="151"/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1" x14ac:dyDescent="0.2">
      <c r="A2076" s="158"/>
      <c r="B2076" s="159"/>
      <c r="C2076" s="202" t="s">
        <v>319</v>
      </c>
      <c r="D2076" s="195"/>
      <c r="E2076" s="196"/>
      <c r="F2076" s="160"/>
      <c r="G2076" s="160"/>
      <c r="H2076" s="160"/>
      <c r="I2076" s="160"/>
      <c r="J2076" s="160"/>
      <c r="K2076" s="160"/>
      <c r="L2076" s="160"/>
      <c r="M2076" s="160"/>
      <c r="N2076" s="160"/>
      <c r="O2076" s="160"/>
      <c r="P2076" s="160"/>
      <c r="Q2076" s="160"/>
      <c r="R2076" s="160"/>
      <c r="S2076" s="160"/>
      <c r="T2076" s="160"/>
      <c r="U2076" s="160"/>
      <c r="V2076" s="160"/>
      <c r="W2076" s="160"/>
      <c r="X2076" s="151"/>
      <c r="Y2076" s="151"/>
      <c r="Z2076" s="151"/>
      <c r="AA2076" s="151"/>
      <c r="AB2076" s="151"/>
      <c r="AC2076" s="151"/>
      <c r="AD2076" s="151"/>
      <c r="AE2076" s="151"/>
      <c r="AF2076" s="151"/>
      <c r="AG2076" s="151" t="s">
        <v>305</v>
      </c>
      <c r="AH2076" s="151"/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1" x14ac:dyDescent="0.2">
      <c r="A2077" s="158"/>
      <c r="B2077" s="159"/>
      <c r="C2077" s="203" t="s">
        <v>2083</v>
      </c>
      <c r="D2077" s="195"/>
      <c r="E2077" s="196">
        <v>5.04</v>
      </c>
      <c r="F2077" s="160"/>
      <c r="G2077" s="160"/>
      <c r="H2077" s="160"/>
      <c r="I2077" s="160"/>
      <c r="J2077" s="160"/>
      <c r="K2077" s="160"/>
      <c r="L2077" s="160"/>
      <c r="M2077" s="160"/>
      <c r="N2077" s="160"/>
      <c r="O2077" s="160"/>
      <c r="P2077" s="160"/>
      <c r="Q2077" s="160"/>
      <c r="R2077" s="160"/>
      <c r="S2077" s="160"/>
      <c r="T2077" s="160"/>
      <c r="U2077" s="160"/>
      <c r="V2077" s="160"/>
      <c r="W2077" s="160"/>
      <c r="X2077" s="151"/>
      <c r="Y2077" s="151"/>
      <c r="Z2077" s="151"/>
      <c r="AA2077" s="151"/>
      <c r="AB2077" s="151"/>
      <c r="AC2077" s="151"/>
      <c r="AD2077" s="151"/>
      <c r="AE2077" s="151"/>
      <c r="AF2077" s="151"/>
      <c r="AG2077" s="151" t="s">
        <v>305</v>
      </c>
      <c r="AH2077" s="151">
        <v>2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1" x14ac:dyDescent="0.2">
      <c r="A2078" s="158"/>
      <c r="B2078" s="159"/>
      <c r="C2078" s="203" t="s">
        <v>2084</v>
      </c>
      <c r="D2078" s="195"/>
      <c r="E2078" s="196">
        <v>21.6</v>
      </c>
      <c r="F2078" s="160"/>
      <c r="G2078" s="160"/>
      <c r="H2078" s="160"/>
      <c r="I2078" s="160"/>
      <c r="J2078" s="160"/>
      <c r="K2078" s="160"/>
      <c r="L2078" s="160"/>
      <c r="M2078" s="160"/>
      <c r="N2078" s="160"/>
      <c r="O2078" s="160"/>
      <c r="P2078" s="160"/>
      <c r="Q2078" s="160"/>
      <c r="R2078" s="160"/>
      <c r="S2078" s="160"/>
      <c r="T2078" s="160"/>
      <c r="U2078" s="160"/>
      <c r="V2078" s="160"/>
      <c r="W2078" s="160"/>
      <c r="X2078" s="151"/>
      <c r="Y2078" s="151"/>
      <c r="Z2078" s="151"/>
      <c r="AA2078" s="151"/>
      <c r="AB2078" s="151"/>
      <c r="AC2078" s="151"/>
      <c r="AD2078" s="151"/>
      <c r="AE2078" s="151"/>
      <c r="AF2078" s="151"/>
      <c r="AG2078" s="151" t="s">
        <v>305</v>
      </c>
      <c r="AH2078" s="151">
        <v>2</v>
      </c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outlineLevel="1" x14ac:dyDescent="0.2">
      <c r="A2079" s="158"/>
      <c r="B2079" s="159"/>
      <c r="C2079" s="203" t="s">
        <v>2085</v>
      </c>
      <c r="D2079" s="195"/>
      <c r="E2079" s="196">
        <v>-3.2</v>
      </c>
      <c r="F2079" s="160"/>
      <c r="G2079" s="160"/>
      <c r="H2079" s="160"/>
      <c r="I2079" s="160"/>
      <c r="J2079" s="160"/>
      <c r="K2079" s="160"/>
      <c r="L2079" s="160"/>
      <c r="M2079" s="160"/>
      <c r="N2079" s="160"/>
      <c r="O2079" s="160"/>
      <c r="P2079" s="160"/>
      <c r="Q2079" s="160"/>
      <c r="R2079" s="160"/>
      <c r="S2079" s="160"/>
      <c r="T2079" s="160"/>
      <c r="U2079" s="160"/>
      <c r="V2079" s="160"/>
      <c r="W2079" s="160"/>
      <c r="X2079" s="151"/>
      <c r="Y2079" s="151"/>
      <c r="Z2079" s="151"/>
      <c r="AA2079" s="151"/>
      <c r="AB2079" s="151"/>
      <c r="AC2079" s="151"/>
      <c r="AD2079" s="151"/>
      <c r="AE2079" s="151"/>
      <c r="AF2079" s="151"/>
      <c r="AG2079" s="151" t="s">
        <v>305</v>
      </c>
      <c r="AH2079" s="151">
        <v>2</v>
      </c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1"/>
      <c r="AT2079" s="151"/>
      <c r="AU2079" s="151"/>
      <c r="AV2079" s="151"/>
      <c r="AW2079" s="151"/>
      <c r="AX2079" s="151"/>
      <c r="AY2079" s="151"/>
      <c r="AZ2079" s="151"/>
      <c r="BA2079" s="151"/>
      <c r="BB2079" s="151"/>
      <c r="BC2079" s="151"/>
      <c r="BD2079" s="151"/>
      <c r="BE2079" s="151"/>
      <c r="BF2079" s="151"/>
      <c r="BG2079" s="151"/>
      <c r="BH2079" s="151"/>
    </row>
    <row r="2080" spans="1:60" outlineLevel="1" x14ac:dyDescent="0.2">
      <c r="A2080" s="158"/>
      <c r="B2080" s="159"/>
      <c r="C2080" s="203" t="s">
        <v>2086</v>
      </c>
      <c r="D2080" s="195"/>
      <c r="E2080" s="196">
        <v>-0.9</v>
      </c>
      <c r="F2080" s="160"/>
      <c r="G2080" s="160"/>
      <c r="H2080" s="160"/>
      <c r="I2080" s="160"/>
      <c r="J2080" s="160"/>
      <c r="K2080" s="160"/>
      <c r="L2080" s="160"/>
      <c r="M2080" s="160"/>
      <c r="N2080" s="160"/>
      <c r="O2080" s="160"/>
      <c r="P2080" s="160"/>
      <c r="Q2080" s="160"/>
      <c r="R2080" s="160"/>
      <c r="S2080" s="160"/>
      <c r="T2080" s="160"/>
      <c r="U2080" s="160"/>
      <c r="V2080" s="160"/>
      <c r="W2080" s="160"/>
      <c r="X2080" s="151"/>
      <c r="Y2080" s="151"/>
      <c r="Z2080" s="151"/>
      <c r="AA2080" s="151"/>
      <c r="AB2080" s="151"/>
      <c r="AC2080" s="151"/>
      <c r="AD2080" s="151"/>
      <c r="AE2080" s="151"/>
      <c r="AF2080" s="151"/>
      <c r="AG2080" s="151" t="s">
        <v>305</v>
      </c>
      <c r="AH2080" s="151">
        <v>2</v>
      </c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1" x14ac:dyDescent="0.2">
      <c r="A2081" s="158"/>
      <c r="B2081" s="159"/>
      <c r="C2081" s="203" t="s">
        <v>2087</v>
      </c>
      <c r="D2081" s="195"/>
      <c r="E2081" s="196">
        <v>0.6</v>
      </c>
      <c r="F2081" s="160"/>
      <c r="G2081" s="160"/>
      <c r="H2081" s="160"/>
      <c r="I2081" s="160"/>
      <c r="J2081" s="160"/>
      <c r="K2081" s="160"/>
      <c r="L2081" s="160"/>
      <c r="M2081" s="160"/>
      <c r="N2081" s="160"/>
      <c r="O2081" s="160"/>
      <c r="P2081" s="160"/>
      <c r="Q2081" s="160"/>
      <c r="R2081" s="160"/>
      <c r="S2081" s="160"/>
      <c r="T2081" s="160"/>
      <c r="U2081" s="160"/>
      <c r="V2081" s="160"/>
      <c r="W2081" s="160"/>
      <c r="X2081" s="151"/>
      <c r="Y2081" s="151"/>
      <c r="Z2081" s="151"/>
      <c r="AA2081" s="151"/>
      <c r="AB2081" s="151"/>
      <c r="AC2081" s="151"/>
      <c r="AD2081" s="151"/>
      <c r="AE2081" s="151"/>
      <c r="AF2081" s="151"/>
      <c r="AG2081" s="151" t="s">
        <v>305</v>
      </c>
      <c r="AH2081" s="151">
        <v>2</v>
      </c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1" x14ac:dyDescent="0.2">
      <c r="A2082" s="158"/>
      <c r="B2082" s="159"/>
      <c r="C2082" s="203" t="s">
        <v>2088</v>
      </c>
      <c r="D2082" s="195"/>
      <c r="E2082" s="196">
        <v>22.08</v>
      </c>
      <c r="F2082" s="160"/>
      <c r="G2082" s="160"/>
      <c r="H2082" s="160"/>
      <c r="I2082" s="160"/>
      <c r="J2082" s="160"/>
      <c r="K2082" s="160"/>
      <c r="L2082" s="160"/>
      <c r="M2082" s="160"/>
      <c r="N2082" s="160"/>
      <c r="O2082" s="160"/>
      <c r="P2082" s="160"/>
      <c r="Q2082" s="160"/>
      <c r="R2082" s="160"/>
      <c r="S2082" s="160"/>
      <c r="T2082" s="160"/>
      <c r="U2082" s="160"/>
      <c r="V2082" s="160"/>
      <c r="W2082" s="160"/>
      <c r="X2082" s="151"/>
      <c r="Y2082" s="151"/>
      <c r="Z2082" s="151"/>
      <c r="AA2082" s="151"/>
      <c r="AB2082" s="151"/>
      <c r="AC2082" s="151"/>
      <c r="AD2082" s="151"/>
      <c r="AE2082" s="151"/>
      <c r="AF2082" s="151"/>
      <c r="AG2082" s="151" t="s">
        <v>305</v>
      </c>
      <c r="AH2082" s="151">
        <v>2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1" x14ac:dyDescent="0.2">
      <c r="A2083" s="158"/>
      <c r="B2083" s="159"/>
      <c r="C2083" s="203" t="s">
        <v>2089</v>
      </c>
      <c r="D2083" s="195"/>
      <c r="E2083" s="196">
        <v>-1.6</v>
      </c>
      <c r="F2083" s="160"/>
      <c r="G2083" s="160"/>
      <c r="H2083" s="160"/>
      <c r="I2083" s="160"/>
      <c r="J2083" s="160"/>
      <c r="K2083" s="160"/>
      <c r="L2083" s="160"/>
      <c r="M2083" s="160"/>
      <c r="N2083" s="160"/>
      <c r="O2083" s="160"/>
      <c r="P2083" s="160"/>
      <c r="Q2083" s="160"/>
      <c r="R2083" s="160"/>
      <c r="S2083" s="160"/>
      <c r="T2083" s="160"/>
      <c r="U2083" s="160"/>
      <c r="V2083" s="160"/>
      <c r="W2083" s="160"/>
      <c r="X2083" s="151"/>
      <c r="Y2083" s="151"/>
      <c r="Z2083" s="151"/>
      <c r="AA2083" s="151"/>
      <c r="AB2083" s="151"/>
      <c r="AC2083" s="151"/>
      <c r="AD2083" s="151"/>
      <c r="AE2083" s="151"/>
      <c r="AF2083" s="151"/>
      <c r="AG2083" s="151" t="s">
        <v>305</v>
      </c>
      <c r="AH2083" s="151">
        <v>2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1" x14ac:dyDescent="0.2">
      <c r="A2084" s="158"/>
      <c r="B2084" s="159"/>
      <c r="C2084" s="203" t="s">
        <v>2090</v>
      </c>
      <c r="D2084" s="195"/>
      <c r="E2084" s="196">
        <v>-1.3</v>
      </c>
      <c r="F2084" s="160"/>
      <c r="G2084" s="160"/>
      <c r="H2084" s="160"/>
      <c r="I2084" s="160"/>
      <c r="J2084" s="160"/>
      <c r="K2084" s="160"/>
      <c r="L2084" s="160"/>
      <c r="M2084" s="160"/>
      <c r="N2084" s="160"/>
      <c r="O2084" s="160"/>
      <c r="P2084" s="160"/>
      <c r="Q2084" s="160"/>
      <c r="R2084" s="160"/>
      <c r="S2084" s="160"/>
      <c r="T2084" s="160"/>
      <c r="U2084" s="160"/>
      <c r="V2084" s="160"/>
      <c r="W2084" s="160"/>
      <c r="X2084" s="151"/>
      <c r="Y2084" s="151"/>
      <c r="Z2084" s="151"/>
      <c r="AA2084" s="151"/>
      <c r="AB2084" s="151"/>
      <c r="AC2084" s="151"/>
      <c r="AD2084" s="151"/>
      <c r="AE2084" s="151"/>
      <c r="AF2084" s="151"/>
      <c r="AG2084" s="151" t="s">
        <v>305</v>
      </c>
      <c r="AH2084" s="151">
        <v>2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1" x14ac:dyDescent="0.2">
      <c r="A2085" s="158"/>
      <c r="B2085" s="159"/>
      <c r="C2085" s="203" t="s">
        <v>2087</v>
      </c>
      <c r="D2085" s="195"/>
      <c r="E2085" s="196">
        <v>0.6</v>
      </c>
      <c r="F2085" s="160"/>
      <c r="G2085" s="160"/>
      <c r="H2085" s="160"/>
      <c r="I2085" s="160"/>
      <c r="J2085" s="160"/>
      <c r="K2085" s="160"/>
      <c r="L2085" s="160"/>
      <c r="M2085" s="160"/>
      <c r="N2085" s="160"/>
      <c r="O2085" s="160"/>
      <c r="P2085" s="160"/>
      <c r="Q2085" s="160"/>
      <c r="R2085" s="160"/>
      <c r="S2085" s="160"/>
      <c r="T2085" s="160"/>
      <c r="U2085" s="160"/>
      <c r="V2085" s="160"/>
      <c r="W2085" s="160"/>
      <c r="X2085" s="151"/>
      <c r="Y2085" s="151"/>
      <c r="Z2085" s="151"/>
      <c r="AA2085" s="151"/>
      <c r="AB2085" s="151"/>
      <c r="AC2085" s="151"/>
      <c r="AD2085" s="151"/>
      <c r="AE2085" s="151"/>
      <c r="AF2085" s="151"/>
      <c r="AG2085" s="151" t="s">
        <v>305</v>
      </c>
      <c r="AH2085" s="151">
        <v>2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1" x14ac:dyDescent="0.2">
      <c r="A2086" s="158"/>
      <c r="B2086" s="159"/>
      <c r="C2086" s="203" t="s">
        <v>2091</v>
      </c>
      <c r="D2086" s="195"/>
      <c r="E2086" s="196">
        <v>10.08</v>
      </c>
      <c r="F2086" s="160"/>
      <c r="G2086" s="160"/>
      <c r="H2086" s="160"/>
      <c r="I2086" s="160"/>
      <c r="J2086" s="160"/>
      <c r="K2086" s="160"/>
      <c r="L2086" s="160"/>
      <c r="M2086" s="160"/>
      <c r="N2086" s="160"/>
      <c r="O2086" s="160"/>
      <c r="P2086" s="160"/>
      <c r="Q2086" s="160"/>
      <c r="R2086" s="160"/>
      <c r="S2086" s="160"/>
      <c r="T2086" s="160"/>
      <c r="U2086" s="160"/>
      <c r="V2086" s="160"/>
      <c r="W2086" s="160"/>
      <c r="X2086" s="151"/>
      <c r="Y2086" s="151"/>
      <c r="Z2086" s="151"/>
      <c r="AA2086" s="151"/>
      <c r="AB2086" s="151"/>
      <c r="AC2086" s="151"/>
      <c r="AD2086" s="151"/>
      <c r="AE2086" s="151"/>
      <c r="AF2086" s="151"/>
      <c r="AG2086" s="151" t="s">
        <v>305</v>
      </c>
      <c r="AH2086" s="151">
        <v>2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1" x14ac:dyDescent="0.2">
      <c r="A2087" s="158"/>
      <c r="B2087" s="159"/>
      <c r="C2087" s="203" t="s">
        <v>2092</v>
      </c>
      <c r="D2087" s="195"/>
      <c r="E2087" s="196">
        <v>-1.68</v>
      </c>
      <c r="F2087" s="160"/>
      <c r="G2087" s="160"/>
      <c r="H2087" s="160"/>
      <c r="I2087" s="160"/>
      <c r="J2087" s="160"/>
      <c r="K2087" s="160"/>
      <c r="L2087" s="160"/>
      <c r="M2087" s="160"/>
      <c r="N2087" s="160"/>
      <c r="O2087" s="160"/>
      <c r="P2087" s="160"/>
      <c r="Q2087" s="160"/>
      <c r="R2087" s="160"/>
      <c r="S2087" s="160"/>
      <c r="T2087" s="160"/>
      <c r="U2087" s="160"/>
      <c r="V2087" s="160"/>
      <c r="W2087" s="160"/>
      <c r="X2087" s="151"/>
      <c r="Y2087" s="151"/>
      <c r="Z2087" s="151"/>
      <c r="AA2087" s="151"/>
      <c r="AB2087" s="151"/>
      <c r="AC2087" s="151"/>
      <c r="AD2087" s="151"/>
      <c r="AE2087" s="151"/>
      <c r="AF2087" s="151"/>
      <c r="AG2087" s="151" t="s">
        <v>305</v>
      </c>
      <c r="AH2087" s="151">
        <v>2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1" x14ac:dyDescent="0.2">
      <c r="A2088" s="158"/>
      <c r="B2088" s="159"/>
      <c r="C2088" s="203" t="s">
        <v>2093</v>
      </c>
      <c r="D2088" s="195"/>
      <c r="E2088" s="196">
        <v>22.824000000000002</v>
      </c>
      <c r="F2088" s="160"/>
      <c r="G2088" s="160"/>
      <c r="H2088" s="160"/>
      <c r="I2088" s="160"/>
      <c r="J2088" s="160"/>
      <c r="K2088" s="160"/>
      <c r="L2088" s="160"/>
      <c r="M2088" s="160"/>
      <c r="N2088" s="160"/>
      <c r="O2088" s="160"/>
      <c r="P2088" s="160"/>
      <c r="Q2088" s="160"/>
      <c r="R2088" s="160"/>
      <c r="S2088" s="160"/>
      <c r="T2088" s="160"/>
      <c r="U2088" s="160"/>
      <c r="V2088" s="160"/>
      <c r="W2088" s="160"/>
      <c r="X2088" s="151"/>
      <c r="Y2088" s="151"/>
      <c r="Z2088" s="151"/>
      <c r="AA2088" s="151"/>
      <c r="AB2088" s="151"/>
      <c r="AC2088" s="151"/>
      <c r="AD2088" s="151"/>
      <c r="AE2088" s="151"/>
      <c r="AF2088" s="151"/>
      <c r="AG2088" s="151" t="s">
        <v>305</v>
      </c>
      <c r="AH2088" s="151">
        <v>2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1" x14ac:dyDescent="0.2">
      <c r="A2089" s="158"/>
      <c r="B2089" s="159"/>
      <c r="C2089" s="203" t="s">
        <v>2094</v>
      </c>
      <c r="D2089" s="195"/>
      <c r="E2089" s="196">
        <v>-1.92</v>
      </c>
      <c r="F2089" s="160"/>
      <c r="G2089" s="160"/>
      <c r="H2089" s="160"/>
      <c r="I2089" s="160"/>
      <c r="J2089" s="160"/>
      <c r="K2089" s="160"/>
      <c r="L2089" s="160"/>
      <c r="M2089" s="160"/>
      <c r="N2089" s="160"/>
      <c r="O2089" s="160"/>
      <c r="P2089" s="160"/>
      <c r="Q2089" s="160"/>
      <c r="R2089" s="160"/>
      <c r="S2089" s="160"/>
      <c r="T2089" s="160"/>
      <c r="U2089" s="160"/>
      <c r="V2089" s="160"/>
      <c r="W2089" s="160"/>
      <c r="X2089" s="151"/>
      <c r="Y2089" s="151"/>
      <c r="Z2089" s="151"/>
      <c r="AA2089" s="151"/>
      <c r="AB2089" s="151"/>
      <c r="AC2089" s="151"/>
      <c r="AD2089" s="151"/>
      <c r="AE2089" s="151"/>
      <c r="AF2089" s="151"/>
      <c r="AG2089" s="151" t="s">
        <v>305</v>
      </c>
      <c r="AH2089" s="151">
        <v>2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outlineLevel="1" x14ac:dyDescent="0.2">
      <c r="A2090" s="158"/>
      <c r="B2090" s="159"/>
      <c r="C2090" s="203" t="s">
        <v>2089</v>
      </c>
      <c r="D2090" s="195"/>
      <c r="E2090" s="196">
        <v>-1.6</v>
      </c>
      <c r="F2090" s="160"/>
      <c r="G2090" s="160"/>
      <c r="H2090" s="160"/>
      <c r="I2090" s="160"/>
      <c r="J2090" s="160"/>
      <c r="K2090" s="160"/>
      <c r="L2090" s="160"/>
      <c r="M2090" s="160"/>
      <c r="N2090" s="160"/>
      <c r="O2090" s="160"/>
      <c r="P2090" s="160"/>
      <c r="Q2090" s="160"/>
      <c r="R2090" s="160"/>
      <c r="S2090" s="160"/>
      <c r="T2090" s="160"/>
      <c r="U2090" s="160"/>
      <c r="V2090" s="160"/>
      <c r="W2090" s="160"/>
      <c r="X2090" s="151"/>
      <c r="Y2090" s="151"/>
      <c r="Z2090" s="151"/>
      <c r="AA2090" s="151"/>
      <c r="AB2090" s="151"/>
      <c r="AC2090" s="151"/>
      <c r="AD2090" s="151"/>
      <c r="AE2090" s="151"/>
      <c r="AF2090" s="151"/>
      <c r="AG2090" s="151" t="s">
        <v>305</v>
      </c>
      <c r="AH2090" s="151">
        <v>2</v>
      </c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1"/>
      <c r="AT2090" s="151"/>
      <c r="AU2090" s="151"/>
      <c r="AV2090" s="151"/>
      <c r="AW2090" s="151"/>
      <c r="AX2090" s="151"/>
      <c r="AY2090" s="151"/>
      <c r="AZ2090" s="151"/>
      <c r="BA2090" s="151"/>
      <c r="BB2090" s="151"/>
      <c r="BC2090" s="151"/>
      <c r="BD2090" s="151"/>
      <c r="BE2090" s="151"/>
      <c r="BF2090" s="151"/>
      <c r="BG2090" s="151"/>
      <c r="BH2090" s="151"/>
    </row>
    <row r="2091" spans="1:60" outlineLevel="1" x14ac:dyDescent="0.2">
      <c r="A2091" s="158"/>
      <c r="B2091" s="159"/>
      <c r="C2091" s="203" t="s">
        <v>2086</v>
      </c>
      <c r="D2091" s="195"/>
      <c r="E2091" s="196">
        <v>-0.9</v>
      </c>
      <c r="F2091" s="160"/>
      <c r="G2091" s="160"/>
      <c r="H2091" s="160"/>
      <c r="I2091" s="160"/>
      <c r="J2091" s="160"/>
      <c r="K2091" s="160"/>
      <c r="L2091" s="160"/>
      <c r="M2091" s="160"/>
      <c r="N2091" s="160"/>
      <c r="O2091" s="160"/>
      <c r="P2091" s="160"/>
      <c r="Q2091" s="160"/>
      <c r="R2091" s="160"/>
      <c r="S2091" s="160"/>
      <c r="T2091" s="160"/>
      <c r="U2091" s="160"/>
      <c r="V2091" s="160"/>
      <c r="W2091" s="160"/>
      <c r="X2091" s="151"/>
      <c r="Y2091" s="151"/>
      <c r="Z2091" s="151"/>
      <c r="AA2091" s="151"/>
      <c r="AB2091" s="151"/>
      <c r="AC2091" s="151"/>
      <c r="AD2091" s="151"/>
      <c r="AE2091" s="151"/>
      <c r="AF2091" s="151"/>
      <c r="AG2091" s="151" t="s">
        <v>305</v>
      </c>
      <c r="AH2091" s="151">
        <v>2</v>
      </c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1" x14ac:dyDescent="0.2">
      <c r="A2092" s="158"/>
      <c r="B2092" s="159"/>
      <c r="C2092" s="203" t="s">
        <v>2087</v>
      </c>
      <c r="D2092" s="195"/>
      <c r="E2092" s="196">
        <v>0.6</v>
      </c>
      <c r="F2092" s="160"/>
      <c r="G2092" s="160"/>
      <c r="H2092" s="160"/>
      <c r="I2092" s="160"/>
      <c r="J2092" s="160"/>
      <c r="K2092" s="160"/>
      <c r="L2092" s="160"/>
      <c r="M2092" s="160"/>
      <c r="N2092" s="160"/>
      <c r="O2092" s="160"/>
      <c r="P2092" s="160"/>
      <c r="Q2092" s="160"/>
      <c r="R2092" s="160"/>
      <c r="S2092" s="160"/>
      <c r="T2092" s="160"/>
      <c r="U2092" s="160"/>
      <c r="V2092" s="160"/>
      <c r="W2092" s="160"/>
      <c r="X2092" s="151"/>
      <c r="Y2092" s="151"/>
      <c r="Z2092" s="151"/>
      <c r="AA2092" s="151"/>
      <c r="AB2092" s="151"/>
      <c r="AC2092" s="151"/>
      <c r="AD2092" s="151"/>
      <c r="AE2092" s="151"/>
      <c r="AF2092" s="151"/>
      <c r="AG2092" s="151" t="s">
        <v>305</v>
      </c>
      <c r="AH2092" s="151">
        <v>2</v>
      </c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1" x14ac:dyDescent="0.2">
      <c r="A2093" s="158"/>
      <c r="B2093" s="159"/>
      <c r="C2093" s="203" t="s">
        <v>2095</v>
      </c>
      <c r="D2093" s="195"/>
      <c r="E2093" s="196">
        <v>20.88</v>
      </c>
      <c r="F2093" s="160"/>
      <c r="G2093" s="160"/>
      <c r="H2093" s="160"/>
      <c r="I2093" s="160"/>
      <c r="J2093" s="160"/>
      <c r="K2093" s="160"/>
      <c r="L2093" s="160"/>
      <c r="M2093" s="160"/>
      <c r="N2093" s="160"/>
      <c r="O2093" s="160"/>
      <c r="P2093" s="160"/>
      <c r="Q2093" s="160"/>
      <c r="R2093" s="160"/>
      <c r="S2093" s="160"/>
      <c r="T2093" s="160"/>
      <c r="U2093" s="160"/>
      <c r="V2093" s="160"/>
      <c r="W2093" s="160"/>
      <c r="X2093" s="151"/>
      <c r="Y2093" s="151"/>
      <c r="Z2093" s="151"/>
      <c r="AA2093" s="151"/>
      <c r="AB2093" s="151"/>
      <c r="AC2093" s="151"/>
      <c r="AD2093" s="151"/>
      <c r="AE2093" s="151"/>
      <c r="AF2093" s="151"/>
      <c r="AG2093" s="151" t="s">
        <v>305</v>
      </c>
      <c r="AH2093" s="151">
        <v>2</v>
      </c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1" x14ac:dyDescent="0.2">
      <c r="A2094" s="158"/>
      <c r="B2094" s="159"/>
      <c r="C2094" s="203" t="s">
        <v>2096</v>
      </c>
      <c r="D2094" s="195"/>
      <c r="E2094" s="196">
        <v>-1.4</v>
      </c>
      <c r="F2094" s="160"/>
      <c r="G2094" s="160"/>
      <c r="H2094" s="160"/>
      <c r="I2094" s="160"/>
      <c r="J2094" s="160"/>
      <c r="K2094" s="160"/>
      <c r="L2094" s="160"/>
      <c r="M2094" s="160"/>
      <c r="N2094" s="160"/>
      <c r="O2094" s="160"/>
      <c r="P2094" s="160"/>
      <c r="Q2094" s="160"/>
      <c r="R2094" s="160"/>
      <c r="S2094" s="160"/>
      <c r="T2094" s="160"/>
      <c r="U2094" s="160"/>
      <c r="V2094" s="160"/>
      <c r="W2094" s="160"/>
      <c r="X2094" s="151"/>
      <c r="Y2094" s="151"/>
      <c r="Z2094" s="151"/>
      <c r="AA2094" s="151"/>
      <c r="AB2094" s="151"/>
      <c r="AC2094" s="151"/>
      <c r="AD2094" s="151"/>
      <c r="AE2094" s="151"/>
      <c r="AF2094" s="151"/>
      <c r="AG2094" s="151" t="s">
        <v>305</v>
      </c>
      <c r="AH2094" s="151">
        <v>2</v>
      </c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1" x14ac:dyDescent="0.2">
      <c r="A2095" s="158"/>
      <c r="B2095" s="159"/>
      <c r="C2095" s="203" t="s">
        <v>2089</v>
      </c>
      <c r="D2095" s="195"/>
      <c r="E2095" s="196">
        <v>-1.6</v>
      </c>
      <c r="F2095" s="160"/>
      <c r="G2095" s="160"/>
      <c r="H2095" s="160"/>
      <c r="I2095" s="160"/>
      <c r="J2095" s="160"/>
      <c r="K2095" s="160"/>
      <c r="L2095" s="160"/>
      <c r="M2095" s="160"/>
      <c r="N2095" s="160"/>
      <c r="O2095" s="160"/>
      <c r="P2095" s="160"/>
      <c r="Q2095" s="160"/>
      <c r="R2095" s="160"/>
      <c r="S2095" s="160"/>
      <c r="T2095" s="160"/>
      <c r="U2095" s="160"/>
      <c r="V2095" s="160"/>
      <c r="W2095" s="160"/>
      <c r="X2095" s="151"/>
      <c r="Y2095" s="151"/>
      <c r="Z2095" s="151"/>
      <c r="AA2095" s="151"/>
      <c r="AB2095" s="151"/>
      <c r="AC2095" s="151"/>
      <c r="AD2095" s="151"/>
      <c r="AE2095" s="151"/>
      <c r="AF2095" s="151"/>
      <c r="AG2095" s="151" t="s">
        <v>305</v>
      </c>
      <c r="AH2095" s="151">
        <v>2</v>
      </c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outlineLevel="1" x14ac:dyDescent="0.2">
      <c r="A2096" s="158"/>
      <c r="B2096" s="159"/>
      <c r="C2096" s="203" t="s">
        <v>2086</v>
      </c>
      <c r="D2096" s="195"/>
      <c r="E2096" s="196">
        <v>-0.9</v>
      </c>
      <c r="F2096" s="160"/>
      <c r="G2096" s="160"/>
      <c r="H2096" s="160"/>
      <c r="I2096" s="160"/>
      <c r="J2096" s="160"/>
      <c r="K2096" s="160"/>
      <c r="L2096" s="160"/>
      <c r="M2096" s="160"/>
      <c r="N2096" s="160"/>
      <c r="O2096" s="160"/>
      <c r="P2096" s="160"/>
      <c r="Q2096" s="160"/>
      <c r="R2096" s="160"/>
      <c r="S2096" s="160"/>
      <c r="T2096" s="160"/>
      <c r="U2096" s="160"/>
      <c r="V2096" s="160"/>
      <c r="W2096" s="160"/>
      <c r="X2096" s="151"/>
      <c r="Y2096" s="151"/>
      <c r="Z2096" s="151"/>
      <c r="AA2096" s="151"/>
      <c r="AB2096" s="151"/>
      <c r="AC2096" s="151"/>
      <c r="AD2096" s="151"/>
      <c r="AE2096" s="151"/>
      <c r="AF2096" s="151"/>
      <c r="AG2096" s="151" t="s">
        <v>305</v>
      </c>
      <c r="AH2096" s="151">
        <v>2</v>
      </c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1" x14ac:dyDescent="0.2">
      <c r="A2097" s="158"/>
      <c r="B2097" s="159"/>
      <c r="C2097" s="203" t="s">
        <v>2087</v>
      </c>
      <c r="D2097" s="195"/>
      <c r="E2097" s="196">
        <v>0.6</v>
      </c>
      <c r="F2097" s="160"/>
      <c r="G2097" s="160"/>
      <c r="H2097" s="160"/>
      <c r="I2097" s="160"/>
      <c r="J2097" s="160"/>
      <c r="K2097" s="160"/>
      <c r="L2097" s="160"/>
      <c r="M2097" s="160"/>
      <c r="N2097" s="160"/>
      <c r="O2097" s="160"/>
      <c r="P2097" s="160"/>
      <c r="Q2097" s="160"/>
      <c r="R2097" s="160"/>
      <c r="S2097" s="160"/>
      <c r="T2097" s="160"/>
      <c r="U2097" s="160"/>
      <c r="V2097" s="160"/>
      <c r="W2097" s="160"/>
      <c r="X2097" s="151"/>
      <c r="Y2097" s="151"/>
      <c r="Z2097" s="151"/>
      <c r="AA2097" s="151"/>
      <c r="AB2097" s="151"/>
      <c r="AC2097" s="151"/>
      <c r="AD2097" s="151"/>
      <c r="AE2097" s="151"/>
      <c r="AF2097" s="151"/>
      <c r="AG2097" s="151" t="s">
        <v>305</v>
      </c>
      <c r="AH2097" s="151">
        <v>2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1" x14ac:dyDescent="0.2">
      <c r="A2098" s="158"/>
      <c r="B2098" s="159"/>
      <c r="C2098" s="203" t="s">
        <v>2097</v>
      </c>
      <c r="D2098" s="195"/>
      <c r="E2098" s="196">
        <v>12</v>
      </c>
      <c r="F2098" s="160"/>
      <c r="G2098" s="160"/>
      <c r="H2098" s="160"/>
      <c r="I2098" s="160"/>
      <c r="J2098" s="160"/>
      <c r="K2098" s="160"/>
      <c r="L2098" s="160"/>
      <c r="M2098" s="160"/>
      <c r="N2098" s="160"/>
      <c r="O2098" s="160"/>
      <c r="P2098" s="160"/>
      <c r="Q2098" s="160"/>
      <c r="R2098" s="160"/>
      <c r="S2098" s="160"/>
      <c r="T2098" s="160"/>
      <c r="U2098" s="160"/>
      <c r="V2098" s="160"/>
      <c r="W2098" s="160"/>
      <c r="X2098" s="151"/>
      <c r="Y2098" s="151"/>
      <c r="Z2098" s="151"/>
      <c r="AA2098" s="151"/>
      <c r="AB2098" s="151"/>
      <c r="AC2098" s="151"/>
      <c r="AD2098" s="151"/>
      <c r="AE2098" s="151"/>
      <c r="AF2098" s="151"/>
      <c r="AG2098" s="151" t="s">
        <v>305</v>
      </c>
      <c r="AH2098" s="151">
        <v>2</v>
      </c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outlineLevel="1" x14ac:dyDescent="0.2">
      <c r="A2099" s="158"/>
      <c r="B2099" s="159"/>
      <c r="C2099" s="203" t="s">
        <v>2096</v>
      </c>
      <c r="D2099" s="195"/>
      <c r="E2099" s="196">
        <v>-1.4</v>
      </c>
      <c r="F2099" s="160"/>
      <c r="G2099" s="160"/>
      <c r="H2099" s="160"/>
      <c r="I2099" s="160"/>
      <c r="J2099" s="160"/>
      <c r="K2099" s="160"/>
      <c r="L2099" s="160"/>
      <c r="M2099" s="160"/>
      <c r="N2099" s="160"/>
      <c r="O2099" s="160"/>
      <c r="P2099" s="160"/>
      <c r="Q2099" s="160"/>
      <c r="R2099" s="160"/>
      <c r="S2099" s="160"/>
      <c r="T2099" s="160"/>
      <c r="U2099" s="160"/>
      <c r="V2099" s="160"/>
      <c r="W2099" s="160"/>
      <c r="X2099" s="151"/>
      <c r="Y2099" s="151"/>
      <c r="Z2099" s="151"/>
      <c r="AA2099" s="151"/>
      <c r="AB2099" s="151"/>
      <c r="AC2099" s="151"/>
      <c r="AD2099" s="151"/>
      <c r="AE2099" s="151"/>
      <c r="AF2099" s="151"/>
      <c r="AG2099" s="151" t="s">
        <v>305</v>
      </c>
      <c r="AH2099" s="151">
        <v>2</v>
      </c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1"/>
      <c r="AT2099" s="151"/>
      <c r="AU2099" s="151"/>
      <c r="AV2099" s="151"/>
      <c r="AW2099" s="151"/>
      <c r="AX2099" s="151"/>
      <c r="AY2099" s="151"/>
      <c r="AZ2099" s="151"/>
      <c r="BA2099" s="151"/>
      <c r="BB2099" s="151"/>
      <c r="BC2099" s="151"/>
      <c r="BD2099" s="151"/>
      <c r="BE2099" s="151"/>
      <c r="BF2099" s="151"/>
      <c r="BG2099" s="151"/>
      <c r="BH2099" s="151"/>
    </row>
    <row r="2100" spans="1:60" outlineLevel="1" x14ac:dyDescent="0.2">
      <c r="A2100" s="158"/>
      <c r="B2100" s="159"/>
      <c r="C2100" s="203" t="s">
        <v>2098</v>
      </c>
      <c r="D2100" s="195"/>
      <c r="E2100" s="196">
        <v>15.84</v>
      </c>
      <c r="F2100" s="160"/>
      <c r="G2100" s="160"/>
      <c r="H2100" s="160"/>
      <c r="I2100" s="160"/>
      <c r="J2100" s="160"/>
      <c r="K2100" s="160"/>
      <c r="L2100" s="160"/>
      <c r="M2100" s="160"/>
      <c r="N2100" s="160"/>
      <c r="O2100" s="160"/>
      <c r="P2100" s="160"/>
      <c r="Q2100" s="160"/>
      <c r="R2100" s="160"/>
      <c r="S2100" s="160"/>
      <c r="T2100" s="160"/>
      <c r="U2100" s="160"/>
      <c r="V2100" s="160"/>
      <c r="W2100" s="160"/>
      <c r="X2100" s="151"/>
      <c r="Y2100" s="151"/>
      <c r="Z2100" s="151"/>
      <c r="AA2100" s="151"/>
      <c r="AB2100" s="151"/>
      <c r="AC2100" s="151"/>
      <c r="AD2100" s="151"/>
      <c r="AE2100" s="151"/>
      <c r="AF2100" s="151"/>
      <c r="AG2100" s="151" t="s">
        <v>305</v>
      </c>
      <c r="AH2100" s="151">
        <v>2</v>
      </c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1" x14ac:dyDescent="0.2">
      <c r="A2101" s="158"/>
      <c r="B2101" s="159"/>
      <c r="C2101" s="203" t="s">
        <v>2099</v>
      </c>
      <c r="D2101" s="195"/>
      <c r="E2101" s="196">
        <v>-2.16</v>
      </c>
      <c r="F2101" s="160"/>
      <c r="G2101" s="160"/>
      <c r="H2101" s="160"/>
      <c r="I2101" s="160"/>
      <c r="J2101" s="160"/>
      <c r="K2101" s="160"/>
      <c r="L2101" s="160"/>
      <c r="M2101" s="160"/>
      <c r="N2101" s="160"/>
      <c r="O2101" s="160"/>
      <c r="P2101" s="160"/>
      <c r="Q2101" s="160"/>
      <c r="R2101" s="160"/>
      <c r="S2101" s="160"/>
      <c r="T2101" s="160"/>
      <c r="U2101" s="160"/>
      <c r="V2101" s="160"/>
      <c r="W2101" s="160"/>
      <c r="X2101" s="151"/>
      <c r="Y2101" s="151"/>
      <c r="Z2101" s="151"/>
      <c r="AA2101" s="151"/>
      <c r="AB2101" s="151"/>
      <c r="AC2101" s="151"/>
      <c r="AD2101" s="151"/>
      <c r="AE2101" s="151"/>
      <c r="AF2101" s="151"/>
      <c r="AG2101" s="151" t="s">
        <v>305</v>
      </c>
      <c r="AH2101" s="151">
        <v>2</v>
      </c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1" x14ac:dyDescent="0.2">
      <c r="A2102" s="158"/>
      <c r="B2102" s="159"/>
      <c r="C2102" s="203" t="s">
        <v>2100</v>
      </c>
      <c r="D2102" s="195"/>
      <c r="E2102" s="196">
        <v>22.655999999999999</v>
      </c>
      <c r="F2102" s="160"/>
      <c r="G2102" s="160"/>
      <c r="H2102" s="160"/>
      <c r="I2102" s="160"/>
      <c r="J2102" s="160"/>
      <c r="K2102" s="160"/>
      <c r="L2102" s="160"/>
      <c r="M2102" s="160"/>
      <c r="N2102" s="160"/>
      <c r="O2102" s="160"/>
      <c r="P2102" s="160"/>
      <c r="Q2102" s="160"/>
      <c r="R2102" s="160"/>
      <c r="S2102" s="160"/>
      <c r="T2102" s="160"/>
      <c r="U2102" s="160"/>
      <c r="V2102" s="160"/>
      <c r="W2102" s="160"/>
      <c r="X2102" s="151"/>
      <c r="Y2102" s="151"/>
      <c r="Z2102" s="151"/>
      <c r="AA2102" s="151"/>
      <c r="AB2102" s="151"/>
      <c r="AC2102" s="151"/>
      <c r="AD2102" s="151"/>
      <c r="AE2102" s="151"/>
      <c r="AF2102" s="151"/>
      <c r="AG2102" s="151" t="s">
        <v>305</v>
      </c>
      <c r="AH2102" s="151">
        <v>2</v>
      </c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1" x14ac:dyDescent="0.2">
      <c r="A2103" s="158"/>
      <c r="B2103" s="159"/>
      <c r="C2103" s="203" t="s">
        <v>2094</v>
      </c>
      <c r="D2103" s="195"/>
      <c r="E2103" s="196">
        <v>-1.92</v>
      </c>
      <c r="F2103" s="160"/>
      <c r="G2103" s="160"/>
      <c r="H2103" s="160"/>
      <c r="I2103" s="160"/>
      <c r="J2103" s="160"/>
      <c r="K2103" s="160"/>
      <c r="L2103" s="160"/>
      <c r="M2103" s="160"/>
      <c r="N2103" s="160"/>
      <c r="O2103" s="160"/>
      <c r="P2103" s="160"/>
      <c r="Q2103" s="160"/>
      <c r="R2103" s="160"/>
      <c r="S2103" s="160"/>
      <c r="T2103" s="160"/>
      <c r="U2103" s="160"/>
      <c r="V2103" s="160"/>
      <c r="W2103" s="160"/>
      <c r="X2103" s="151"/>
      <c r="Y2103" s="151"/>
      <c r="Z2103" s="151"/>
      <c r="AA2103" s="151"/>
      <c r="AB2103" s="151"/>
      <c r="AC2103" s="151"/>
      <c r="AD2103" s="151"/>
      <c r="AE2103" s="151"/>
      <c r="AF2103" s="151"/>
      <c r="AG2103" s="151" t="s">
        <v>305</v>
      </c>
      <c r="AH2103" s="151">
        <v>2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outlineLevel="1" x14ac:dyDescent="0.2">
      <c r="A2104" s="158"/>
      <c r="B2104" s="159"/>
      <c r="C2104" s="203" t="s">
        <v>2090</v>
      </c>
      <c r="D2104" s="195"/>
      <c r="E2104" s="196">
        <v>-1.3</v>
      </c>
      <c r="F2104" s="160"/>
      <c r="G2104" s="160"/>
      <c r="H2104" s="160"/>
      <c r="I2104" s="160"/>
      <c r="J2104" s="160"/>
      <c r="K2104" s="160"/>
      <c r="L2104" s="160"/>
      <c r="M2104" s="160"/>
      <c r="N2104" s="160"/>
      <c r="O2104" s="160"/>
      <c r="P2104" s="160"/>
      <c r="Q2104" s="160"/>
      <c r="R2104" s="160"/>
      <c r="S2104" s="160"/>
      <c r="T2104" s="160"/>
      <c r="U2104" s="160"/>
      <c r="V2104" s="160"/>
      <c r="W2104" s="160"/>
      <c r="X2104" s="151"/>
      <c r="Y2104" s="151"/>
      <c r="Z2104" s="151"/>
      <c r="AA2104" s="151"/>
      <c r="AB2104" s="151"/>
      <c r="AC2104" s="151"/>
      <c r="AD2104" s="151"/>
      <c r="AE2104" s="151"/>
      <c r="AF2104" s="151"/>
      <c r="AG2104" s="151" t="s">
        <v>305</v>
      </c>
      <c r="AH2104" s="151">
        <v>2</v>
      </c>
      <c r="AI2104" s="151"/>
      <c r="AJ2104" s="151"/>
      <c r="AK2104" s="151"/>
      <c r="AL2104" s="151"/>
      <c r="AM2104" s="151"/>
      <c r="AN2104" s="151"/>
      <c r="AO2104" s="151"/>
      <c r="AP2104" s="151"/>
      <c r="AQ2104" s="151"/>
      <c r="AR2104" s="151"/>
      <c r="AS2104" s="151"/>
      <c r="AT2104" s="151"/>
      <c r="AU2104" s="151"/>
      <c r="AV2104" s="151"/>
      <c r="AW2104" s="151"/>
      <c r="AX2104" s="151"/>
      <c r="AY2104" s="151"/>
      <c r="AZ2104" s="151"/>
      <c r="BA2104" s="151"/>
      <c r="BB2104" s="151"/>
      <c r="BC2104" s="151"/>
      <c r="BD2104" s="151"/>
      <c r="BE2104" s="151"/>
      <c r="BF2104" s="151"/>
      <c r="BG2104" s="151"/>
      <c r="BH2104" s="151"/>
    </row>
    <row r="2105" spans="1:60" outlineLevel="1" x14ac:dyDescent="0.2">
      <c r="A2105" s="158"/>
      <c r="B2105" s="159"/>
      <c r="C2105" s="203" t="s">
        <v>2087</v>
      </c>
      <c r="D2105" s="195"/>
      <c r="E2105" s="196">
        <v>0.6</v>
      </c>
      <c r="F2105" s="160"/>
      <c r="G2105" s="160"/>
      <c r="H2105" s="160"/>
      <c r="I2105" s="160"/>
      <c r="J2105" s="160"/>
      <c r="K2105" s="160"/>
      <c r="L2105" s="160"/>
      <c r="M2105" s="160"/>
      <c r="N2105" s="160"/>
      <c r="O2105" s="160"/>
      <c r="P2105" s="160"/>
      <c r="Q2105" s="160"/>
      <c r="R2105" s="160"/>
      <c r="S2105" s="160"/>
      <c r="T2105" s="160"/>
      <c r="U2105" s="160"/>
      <c r="V2105" s="160"/>
      <c r="W2105" s="160"/>
      <c r="X2105" s="151"/>
      <c r="Y2105" s="151"/>
      <c r="Z2105" s="151"/>
      <c r="AA2105" s="151"/>
      <c r="AB2105" s="151"/>
      <c r="AC2105" s="151"/>
      <c r="AD2105" s="151"/>
      <c r="AE2105" s="151"/>
      <c r="AF2105" s="151"/>
      <c r="AG2105" s="151" t="s">
        <v>305</v>
      </c>
      <c r="AH2105" s="151">
        <v>2</v>
      </c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outlineLevel="1" x14ac:dyDescent="0.2">
      <c r="A2106" s="158"/>
      <c r="B2106" s="159"/>
      <c r="C2106" s="203" t="s">
        <v>2101</v>
      </c>
      <c r="D2106" s="195"/>
      <c r="E2106" s="196">
        <v>26.16</v>
      </c>
      <c r="F2106" s="160"/>
      <c r="G2106" s="160"/>
      <c r="H2106" s="160"/>
      <c r="I2106" s="160"/>
      <c r="J2106" s="160"/>
      <c r="K2106" s="160"/>
      <c r="L2106" s="160"/>
      <c r="M2106" s="160"/>
      <c r="N2106" s="160"/>
      <c r="O2106" s="160"/>
      <c r="P2106" s="160"/>
      <c r="Q2106" s="160"/>
      <c r="R2106" s="160"/>
      <c r="S2106" s="160"/>
      <c r="T2106" s="160"/>
      <c r="U2106" s="160"/>
      <c r="V2106" s="160"/>
      <c r="W2106" s="160"/>
      <c r="X2106" s="151"/>
      <c r="Y2106" s="151"/>
      <c r="Z2106" s="151"/>
      <c r="AA2106" s="151"/>
      <c r="AB2106" s="151"/>
      <c r="AC2106" s="151"/>
      <c r="AD2106" s="151"/>
      <c r="AE2106" s="151"/>
      <c r="AF2106" s="151"/>
      <c r="AG2106" s="151" t="s">
        <v>305</v>
      </c>
      <c r="AH2106" s="151">
        <v>2</v>
      </c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1" x14ac:dyDescent="0.2">
      <c r="A2107" s="158"/>
      <c r="B2107" s="159"/>
      <c r="C2107" s="203" t="s">
        <v>2089</v>
      </c>
      <c r="D2107" s="195"/>
      <c r="E2107" s="196">
        <v>-1.6</v>
      </c>
      <c r="F2107" s="160"/>
      <c r="G2107" s="160"/>
      <c r="H2107" s="160"/>
      <c r="I2107" s="160"/>
      <c r="J2107" s="160"/>
      <c r="K2107" s="160"/>
      <c r="L2107" s="160"/>
      <c r="M2107" s="160"/>
      <c r="N2107" s="160"/>
      <c r="O2107" s="160"/>
      <c r="P2107" s="160"/>
      <c r="Q2107" s="160"/>
      <c r="R2107" s="160"/>
      <c r="S2107" s="160"/>
      <c r="T2107" s="160"/>
      <c r="U2107" s="160"/>
      <c r="V2107" s="160"/>
      <c r="W2107" s="160"/>
      <c r="X2107" s="151"/>
      <c r="Y2107" s="151"/>
      <c r="Z2107" s="151"/>
      <c r="AA2107" s="151"/>
      <c r="AB2107" s="151"/>
      <c r="AC2107" s="151"/>
      <c r="AD2107" s="151"/>
      <c r="AE2107" s="151"/>
      <c r="AF2107" s="151"/>
      <c r="AG2107" s="151" t="s">
        <v>305</v>
      </c>
      <c r="AH2107" s="151">
        <v>2</v>
      </c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 x14ac:dyDescent="0.2">
      <c r="A2108" s="158"/>
      <c r="B2108" s="159"/>
      <c r="C2108" s="203" t="s">
        <v>2086</v>
      </c>
      <c r="D2108" s="195"/>
      <c r="E2108" s="196">
        <v>-0.9</v>
      </c>
      <c r="F2108" s="160"/>
      <c r="G2108" s="160"/>
      <c r="H2108" s="160"/>
      <c r="I2108" s="160"/>
      <c r="J2108" s="160"/>
      <c r="K2108" s="160"/>
      <c r="L2108" s="160"/>
      <c r="M2108" s="160"/>
      <c r="N2108" s="160"/>
      <c r="O2108" s="160"/>
      <c r="P2108" s="160"/>
      <c r="Q2108" s="160"/>
      <c r="R2108" s="160"/>
      <c r="S2108" s="160"/>
      <c r="T2108" s="160"/>
      <c r="U2108" s="160"/>
      <c r="V2108" s="160"/>
      <c r="W2108" s="160"/>
      <c r="X2108" s="151"/>
      <c r="Y2108" s="151"/>
      <c r="Z2108" s="151"/>
      <c r="AA2108" s="151"/>
      <c r="AB2108" s="151"/>
      <c r="AC2108" s="151"/>
      <c r="AD2108" s="151"/>
      <c r="AE2108" s="151"/>
      <c r="AF2108" s="151"/>
      <c r="AG2108" s="151" t="s">
        <v>305</v>
      </c>
      <c r="AH2108" s="151">
        <v>2</v>
      </c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outlineLevel="1" x14ac:dyDescent="0.2">
      <c r="A2109" s="158"/>
      <c r="B2109" s="159"/>
      <c r="C2109" s="203" t="s">
        <v>2087</v>
      </c>
      <c r="D2109" s="195"/>
      <c r="E2109" s="196">
        <v>0.6</v>
      </c>
      <c r="F2109" s="160"/>
      <c r="G2109" s="160"/>
      <c r="H2109" s="160"/>
      <c r="I2109" s="160"/>
      <c r="J2109" s="160"/>
      <c r="K2109" s="160"/>
      <c r="L2109" s="160"/>
      <c r="M2109" s="160"/>
      <c r="N2109" s="160"/>
      <c r="O2109" s="160"/>
      <c r="P2109" s="160"/>
      <c r="Q2109" s="160"/>
      <c r="R2109" s="160"/>
      <c r="S2109" s="160"/>
      <c r="T2109" s="160"/>
      <c r="U2109" s="160"/>
      <c r="V2109" s="160"/>
      <c r="W2109" s="160"/>
      <c r="X2109" s="151"/>
      <c r="Y2109" s="151"/>
      <c r="Z2109" s="151"/>
      <c r="AA2109" s="151"/>
      <c r="AB2109" s="151"/>
      <c r="AC2109" s="151"/>
      <c r="AD2109" s="151"/>
      <c r="AE2109" s="151"/>
      <c r="AF2109" s="151"/>
      <c r="AG2109" s="151" t="s">
        <v>305</v>
      </c>
      <c r="AH2109" s="151">
        <v>2</v>
      </c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 x14ac:dyDescent="0.2">
      <c r="A2110" s="158"/>
      <c r="B2110" s="159"/>
      <c r="C2110" s="203" t="s">
        <v>2102</v>
      </c>
      <c r="D2110" s="195"/>
      <c r="E2110" s="196">
        <v>16.32</v>
      </c>
      <c r="F2110" s="160"/>
      <c r="G2110" s="160"/>
      <c r="H2110" s="160"/>
      <c r="I2110" s="160"/>
      <c r="J2110" s="160"/>
      <c r="K2110" s="160"/>
      <c r="L2110" s="160"/>
      <c r="M2110" s="160"/>
      <c r="N2110" s="160"/>
      <c r="O2110" s="160"/>
      <c r="P2110" s="160"/>
      <c r="Q2110" s="160"/>
      <c r="R2110" s="160"/>
      <c r="S2110" s="160"/>
      <c r="T2110" s="160"/>
      <c r="U2110" s="160"/>
      <c r="V2110" s="160"/>
      <c r="W2110" s="160"/>
      <c r="X2110" s="151"/>
      <c r="Y2110" s="151"/>
      <c r="Z2110" s="151"/>
      <c r="AA2110" s="151"/>
      <c r="AB2110" s="151"/>
      <c r="AC2110" s="151"/>
      <c r="AD2110" s="151"/>
      <c r="AE2110" s="151"/>
      <c r="AF2110" s="151"/>
      <c r="AG2110" s="151" t="s">
        <v>305</v>
      </c>
      <c r="AH2110" s="151">
        <v>2</v>
      </c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outlineLevel="1" x14ac:dyDescent="0.2">
      <c r="A2111" s="158"/>
      <c r="B2111" s="159"/>
      <c r="C2111" s="203" t="s">
        <v>2094</v>
      </c>
      <c r="D2111" s="195"/>
      <c r="E2111" s="196">
        <v>-1.92</v>
      </c>
      <c r="F2111" s="160"/>
      <c r="G2111" s="160"/>
      <c r="H2111" s="160"/>
      <c r="I2111" s="160"/>
      <c r="J2111" s="160"/>
      <c r="K2111" s="160"/>
      <c r="L2111" s="160"/>
      <c r="M2111" s="160"/>
      <c r="N2111" s="160"/>
      <c r="O2111" s="160"/>
      <c r="P2111" s="160"/>
      <c r="Q2111" s="160"/>
      <c r="R2111" s="160"/>
      <c r="S2111" s="160"/>
      <c r="T2111" s="160"/>
      <c r="U2111" s="160"/>
      <c r="V2111" s="160"/>
      <c r="W2111" s="160"/>
      <c r="X2111" s="151"/>
      <c r="Y2111" s="151"/>
      <c r="Z2111" s="151"/>
      <c r="AA2111" s="151"/>
      <c r="AB2111" s="151"/>
      <c r="AC2111" s="151"/>
      <c r="AD2111" s="151"/>
      <c r="AE2111" s="151"/>
      <c r="AF2111" s="151"/>
      <c r="AG2111" s="151" t="s">
        <v>305</v>
      </c>
      <c r="AH2111" s="151">
        <v>2</v>
      </c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1" x14ac:dyDescent="0.2">
      <c r="A2112" s="158"/>
      <c r="B2112" s="159"/>
      <c r="C2112" s="203" t="s">
        <v>2103</v>
      </c>
      <c r="D2112" s="195"/>
      <c r="E2112" s="196">
        <v>-2.4</v>
      </c>
      <c r="F2112" s="160"/>
      <c r="G2112" s="160"/>
      <c r="H2112" s="160"/>
      <c r="I2112" s="160"/>
      <c r="J2112" s="160"/>
      <c r="K2112" s="160"/>
      <c r="L2112" s="160"/>
      <c r="M2112" s="160"/>
      <c r="N2112" s="160"/>
      <c r="O2112" s="160"/>
      <c r="P2112" s="160"/>
      <c r="Q2112" s="160"/>
      <c r="R2112" s="160"/>
      <c r="S2112" s="160"/>
      <c r="T2112" s="160"/>
      <c r="U2112" s="160"/>
      <c r="V2112" s="160"/>
      <c r="W2112" s="160"/>
      <c r="X2112" s="151"/>
      <c r="Y2112" s="151"/>
      <c r="Z2112" s="151"/>
      <c r="AA2112" s="151"/>
      <c r="AB2112" s="151"/>
      <c r="AC2112" s="151"/>
      <c r="AD2112" s="151"/>
      <c r="AE2112" s="151"/>
      <c r="AF2112" s="151"/>
      <c r="AG2112" s="151" t="s">
        <v>305</v>
      </c>
      <c r="AH2112" s="151">
        <v>2</v>
      </c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outlineLevel="1" x14ac:dyDescent="0.2">
      <c r="A2113" s="158"/>
      <c r="B2113" s="159"/>
      <c r="C2113" s="203" t="s">
        <v>2104</v>
      </c>
      <c r="D2113" s="195"/>
      <c r="E2113" s="196">
        <v>20.64</v>
      </c>
      <c r="F2113" s="160"/>
      <c r="G2113" s="160"/>
      <c r="H2113" s="160"/>
      <c r="I2113" s="160"/>
      <c r="J2113" s="160"/>
      <c r="K2113" s="160"/>
      <c r="L2113" s="160"/>
      <c r="M2113" s="160"/>
      <c r="N2113" s="160"/>
      <c r="O2113" s="160"/>
      <c r="P2113" s="160"/>
      <c r="Q2113" s="160"/>
      <c r="R2113" s="160"/>
      <c r="S2113" s="160"/>
      <c r="T2113" s="160"/>
      <c r="U2113" s="160"/>
      <c r="V2113" s="160"/>
      <c r="W2113" s="160"/>
      <c r="X2113" s="151"/>
      <c r="Y2113" s="151"/>
      <c r="Z2113" s="151"/>
      <c r="AA2113" s="151"/>
      <c r="AB2113" s="151"/>
      <c r="AC2113" s="151"/>
      <c r="AD2113" s="151"/>
      <c r="AE2113" s="151"/>
      <c r="AF2113" s="151"/>
      <c r="AG2113" s="151" t="s">
        <v>305</v>
      </c>
      <c r="AH2113" s="151">
        <v>2</v>
      </c>
      <c r="AI2113" s="151"/>
      <c r="AJ2113" s="151"/>
      <c r="AK2113" s="151"/>
      <c r="AL2113" s="151"/>
      <c r="AM2113" s="151"/>
      <c r="AN2113" s="151"/>
      <c r="AO2113" s="151"/>
      <c r="AP2113" s="151"/>
      <c r="AQ2113" s="151"/>
      <c r="AR2113" s="151"/>
      <c r="AS2113" s="151"/>
      <c r="AT2113" s="151"/>
      <c r="AU2113" s="151"/>
      <c r="AV2113" s="151"/>
      <c r="AW2113" s="151"/>
      <c r="AX2113" s="151"/>
      <c r="AY2113" s="151"/>
      <c r="AZ2113" s="151"/>
      <c r="BA2113" s="151"/>
      <c r="BB2113" s="151"/>
      <c r="BC2113" s="151"/>
      <c r="BD2113" s="151"/>
      <c r="BE2113" s="151"/>
      <c r="BF2113" s="151"/>
      <c r="BG2113" s="151"/>
      <c r="BH2113" s="151"/>
    </row>
    <row r="2114" spans="1:60" outlineLevel="1" x14ac:dyDescent="0.2">
      <c r="A2114" s="158"/>
      <c r="B2114" s="159"/>
      <c r="C2114" s="203" t="s">
        <v>2103</v>
      </c>
      <c r="D2114" s="195"/>
      <c r="E2114" s="196">
        <v>-2.4</v>
      </c>
      <c r="F2114" s="160"/>
      <c r="G2114" s="160"/>
      <c r="H2114" s="160"/>
      <c r="I2114" s="160"/>
      <c r="J2114" s="160"/>
      <c r="K2114" s="160"/>
      <c r="L2114" s="160"/>
      <c r="M2114" s="160"/>
      <c r="N2114" s="160"/>
      <c r="O2114" s="160"/>
      <c r="P2114" s="160"/>
      <c r="Q2114" s="160"/>
      <c r="R2114" s="160"/>
      <c r="S2114" s="160"/>
      <c r="T2114" s="160"/>
      <c r="U2114" s="160"/>
      <c r="V2114" s="160"/>
      <c r="W2114" s="160"/>
      <c r="X2114" s="151"/>
      <c r="Y2114" s="151"/>
      <c r="Z2114" s="151"/>
      <c r="AA2114" s="151"/>
      <c r="AB2114" s="151"/>
      <c r="AC2114" s="151"/>
      <c r="AD2114" s="151"/>
      <c r="AE2114" s="151"/>
      <c r="AF2114" s="151"/>
      <c r="AG2114" s="151" t="s">
        <v>305</v>
      </c>
      <c r="AH2114" s="151">
        <v>2</v>
      </c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outlineLevel="1" x14ac:dyDescent="0.2">
      <c r="A2115" s="158"/>
      <c r="B2115" s="159"/>
      <c r="C2115" s="203" t="s">
        <v>2090</v>
      </c>
      <c r="D2115" s="195"/>
      <c r="E2115" s="196">
        <v>-1.3</v>
      </c>
      <c r="F2115" s="160"/>
      <c r="G2115" s="160"/>
      <c r="H2115" s="160"/>
      <c r="I2115" s="160"/>
      <c r="J2115" s="160"/>
      <c r="K2115" s="160"/>
      <c r="L2115" s="160"/>
      <c r="M2115" s="160"/>
      <c r="N2115" s="160"/>
      <c r="O2115" s="160"/>
      <c r="P2115" s="160"/>
      <c r="Q2115" s="160"/>
      <c r="R2115" s="160"/>
      <c r="S2115" s="160"/>
      <c r="T2115" s="160"/>
      <c r="U2115" s="160"/>
      <c r="V2115" s="160"/>
      <c r="W2115" s="160"/>
      <c r="X2115" s="151"/>
      <c r="Y2115" s="151"/>
      <c r="Z2115" s="151"/>
      <c r="AA2115" s="151"/>
      <c r="AB2115" s="151"/>
      <c r="AC2115" s="151"/>
      <c r="AD2115" s="151"/>
      <c r="AE2115" s="151"/>
      <c r="AF2115" s="151"/>
      <c r="AG2115" s="151" t="s">
        <v>305</v>
      </c>
      <c r="AH2115" s="151">
        <v>2</v>
      </c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51"/>
      <c r="BB2115" s="151"/>
      <c r="BC2115" s="151"/>
      <c r="BD2115" s="151"/>
      <c r="BE2115" s="151"/>
      <c r="BF2115" s="151"/>
      <c r="BG2115" s="151"/>
      <c r="BH2115" s="151"/>
    </row>
    <row r="2116" spans="1:60" outlineLevel="1" x14ac:dyDescent="0.2">
      <c r="A2116" s="158"/>
      <c r="B2116" s="159"/>
      <c r="C2116" s="203" t="s">
        <v>2087</v>
      </c>
      <c r="D2116" s="195"/>
      <c r="E2116" s="196">
        <v>0.6</v>
      </c>
      <c r="F2116" s="160"/>
      <c r="G2116" s="160"/>
      <c r="H2116" s="160"/>
      <c r="I2116" s="160"/>
      <c r="J2116" s="160"/>
      <c r="K2116" s="160"/>
      <c r="L2116" s="160"/>
      <c r="M2116" s="160"/>
      <c r="N2116" s="160"/>
      <c r="O2116" s="160"/>
      <c r="P2116" s="160"/>
      <c r="Q2116" s="160"/>
      <c r="R2116" s="160"/>
      <c r="S2116" s="160"/>
      <c r="T2116" s="160"/>
      <c r="U2116" s="160"/>
      <c r="V2116" s="160"/>
      <c r="W2116" s="160"/>
      <c r="X2116" s="151"/>
      <c r="Y2116" s="151"/>
      <c r="Z2116" s="151"/>
      <c r="AA2116" s="151"/>
      <c r="AB2116" s="151"/>
      <c r="AC2116" s="151"/>
      <c r="AD2116" s="151"/>
      <c r="AE2116" s="151"/>
      <c r="AF2116" s="151"/>
      <c r="AG2116" s="151" t="s">
        <v>305</v>
      </c>
      <c r="AH2116" s="151">
        <v>2</v>
      </c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1" x14ac:dyDescent="0.2">
      <c r="A2117" s="158"/>
      <c r="B2117" s="159"/>
      <c r="C2117" s="203" t="s">
        <v>2105</v>
      </c>
      <c r="D2117" s="195"/>
      <c r="E2117" s="196">
        <v>1.5</v>
      </c>
      <c r="F2117" s="160"/>
      <c r="G2117" s="160"/>
      <c r="H2117" s="160"/>
      <c r="I2117" s="160"/>
      <c r="J2117" s="160"/>
      <c r="K2117" s="160"/>
      <c r="L2117" s="160"/>
      <c r="M2117" s="160"/>
      <c r="N2117" s="160"/>
      <c r="O2117" s="160"/>
      <c r="P2117" s="160"/>
      <c r="Q2117" s="160"/>
      <c r="R2117" s="160"/>
      <c r="S2117" s="160"/>
      <c r="T2117" s="160"/>
      <c r="U2117" s="160"/>
      <c r="V2117" s="160"/>
      <c r="W2117" s="160"/>
      <c r="X2117" s="151"/>
      <c r="Y2117" s="151"/>
      <c r="Z2117" s="151"/>
      <c r="AA2117" s="151"/>
      <c r="AB2117" s="151"/>
      <c r="AC2117" s="151"/>
      <c r="AD2117" s="151"/>
      <c r="AE2117" s="151"/>
      <c r="AF2117" s="151"/>
      <c r="AG2117" s="151" t="s">
        <v>305</v>
      </c>
      <c r="AH2117" s="151">
        <v>2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1" x14ac:dyDescent="0.2">
      <c r="A2118" s="158"/>
      <c r="B2118" s="159"/>
      <c r="C2118" s="203" t="s">
        <v>2106</v>
      </c>
      <c r="D2118" s="195"/>
      <c r="E2118" s="196">
        <v>1.5</v>
      </c>
      <c r="F2118" s="160"/>
      <c r="G2118" s="160"/>
      <c r="H2118" s="160"/>
      <c r="I2118" s="160"/>
      <c r="J2118" s="160"/>
      <c r="K2118" s="160"/>
      <c r="L2118" s="160"/>
      <c r="M2118" s="160"/>
      <c r="N2118" s="160"/>
      <c r="O2118" s="160"/>
      <c r="P2118" s="160"/>
      <c r="Q2118" s="160"/>
      <c r="R2118" s="160"/>
      <c r="S2118" s="160"/>
      <c r="T2118" s="160"/>
      <c r="U2118" s="160"/>
      <c r="V2118" s="160"/>
      <c r="W2118" s="160"/>
      <c r="X2118" s="151"/>
      <c r="Y2118" s="151"/>
      <c r="Z2118" s="151"/>
      <c r="AA2118" s="151"/>
      <c r="AB2118" s="151"/>
      <c r="AC2118" s="151"/>
      <c r="AD2118" s="151"/>
      <c r="AE2118" s="151"/>
      <c r="AF2118" s="151"/>
      <c r="AG2118" s="151" t="s">
        <v>305</v>
      </c>
      <c r="AH2118" s="151">
        <v>2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 x14ac:dyDescent="0.2">
      <c r="A2119" s="158"/>
      <c r="B2119" s="159"/>
      <c r="C2119" s="203" t="s">
        <v>2107</v>
      </c>
      <c r="D2119" s="195"/>
      <c r="E2119" s="196">
        <v>1.5</v>
      </c>
      <c r="F2119" s="160"/>
      <c r="G2119" s="160"/>
      <c r="H2119" s="160"/>
      <c r="I2119" s="160"/>
      <c r="J2119" s="160"/>
      <c r="K2119" s="160"/>
      <c r="L2119" s="160"/>
      <c r="M2119" s="160"/>
      <c r="N2119" s="160"/>
      <c r="O2119" s="160"/>
      <c r="P2119" s="160"/>
      <c r="Q2119" s="160"/>
      <c r="R2119" s="160"/>
      <c r="S2119" s="160"/>
      <c r="T2119" s="160"/>
      <c r="U2119" s="160"/>
      <c r="V2119" s="160"/>
      <c r="W2119" s="160"/>
      <c r="X2119" s="151"/>
      <c r="Y2119" s="151"/>
      <c r="Z2119" s="151"/>
      <c r="AA2119" s="151"/>
      <c r="AB2119" s="151"/>
      <c r="AC2119" s="151"/>
      <c r="AD2119" s="151"/>
      <c r="AE2119" s="151"/>
      <c r="AF2119" s="151"/>
      <c r="AG2119" s="151" t="s">
        <v>305</v>
      </c>
      <c r="AH2119" s="151">
        <v>2</v>
      </c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1" x14ac:dyDescent="0.2">
      <c r="A2120" s="158"/>
      <c r="B2120" s="159"/>
      <c r="C2120" s="203" t="s">
        <v>2108</v>
      </c>
      <c r="D2120" s="195"/>
      <c r="E2120" s="196">
        <v>1.5</v>
      </c>
      <c r="F2120" s="160"/>
      <c r="G2120" s="160"/>
      <c r="H2120" s="160"/>
      <c r="I2120" s="160"/>
      <c r="J2120" s="160"/>
      <c r="K2120" s="160"/>
      <c r="L2120" s="160"/>
      <c r="M2120" s="160"/>
      <c r="N2120" s="160"/>
      <c r="O2120" s="160"/>
      <c r="P2120" s="160"/>
      <c r="Q2120" s="160"/>
      <c r="R2120" s="160"/>
      <c r="S2120" s="160"/>
      <c r="T2120" s="160"/>
      <c r="U2120" s="160"/>
      <c r="V2120" s="160"/>
      <c r="W2120" s="160"/>
      <c r="X2120" s="151"/>
      <c r="Y2120" s="151"/>
      <c r="Z2120" s="151"/>
      <c r="AA2120" s="151"/>
      <c r="AB2120" s="151"/>
      <c r="AC2120" s="151"/>
      <c r="AD2120" s="151"/>
      <c r="AE2120" s="151"/>
      <c r="AF2120" s="151"/>
      <c r="AG2120" s="151" t="s">
        <v>305</v>
      </c>
      <c r="AH2120" s="151">
        <v>2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 x14ac:dyDescent="0.2">
      <c r="A2121" s="158"/>
      <c r="B2121" s="159"/>
      <c r="C2121" s="203" t="s">
        <v>2109</v>
      </c>
      <c r="D2121" s="195"/>
      <c r="E2121" s="196">
        <v>6.7500000000000004E-2</v>
      </c>
      <c r="F2121" s="160"/>
      <c r="G2121" s="160"/>
      <c r="H2121" s="160"/>
      <c r="I2121" s="160"/>
      <c r="J2121" s="160"/>
      <c r="K2121" s="160"/>
      <c r="L2121" s="160"/>
      <c r="M2121" s="160"/>
      <c r="N2121" s="160"/>
      <c r="O2121" s="160"/>
      <c r="P2121" s="160"/>
      <c r="Q2121" s="160"/>
      <c r="R2121" s="160"/>
      <c r="S2121" s="160"/>
      <c r="T2121" s="160"/>
      <c r="U2121" s="160"/>
      <c r="V2121" s="160"/>
      <c r="W2121" s="160"/>
      <c r="X2121" s="151"/>
      <c r="Y2121" s="151"/>
      <c r="Z2121" s="151"/>
      <c r="AA2121" s="151"/>
      <c r="AB2121" s="151"/>
      <c r="AC2121" s="151"/>
      <c r="AD2121" s="151"/>
      <c r="AE2121" s="151"/>
      <c r="AF2121" s="151"/>
      <c r="AG2121" s="151" t="s">
        <v>305</v>
      </c>
      <c r="AH2121" s="151">
        <v>2</v>
      </c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1" x14ac:dyDescent="0.2">
      <c r="A2122" s="158"/>
      <c r="B2122" s="159"/>
      <c r="C2122" s="203" t="s">
        <v>2110</v>
      </c>
      <c r="D2122" s="195"/>
      <c r="E2122" s="196">
        <v>0.20250000000000001</v>
      </c>
      <c r="F2122" s="160"/>
      <c r="G2122" s="160"/>
      <c r="H2122" s="160"/>
      <c r="I2122" s="160"/>
      <c r="J2122" s="160"/>
      <c r="K2122" s="160"/>
      <c r="L2122" s="160"/>
      <c r="M2122" s="160"/>
      <c r="N2122" s="160"/>
      <c r="O2122" s="160"/>
      <c r="P2122" s="160"/>
      <c r="Q2122" s="160"/>
      <c r="R2122" s="160"/>
      <c r="S2122" s="160"/>
      <c r="T2122" s="160"/>
      <c r="U2122" s="160"/>
      <c r="V2122" s="160"/>
      <c r="W2122" s="160"/>
      <c r="X2122" s="151"/>
      <c r="Y2122" s="151"/>
      <c r="Z2122" s="151"/>
      <c r="AA2122" s="151"/>
      <c r="AB2122" s="151"/>
      <c r="AC2122" s="151"/>
      <c r="AD2122" s="151"/>
      <c r="AE2122" s="151"/>
      <c r="AF2122" s="151"/>
      <c r="AG2122" s="151" t="s">
        <v>305</v>
      </c>
      <c r="AH2122" s="151">
        <v>2</v>
      </c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1" x14ac:dyDescent="0.2">
      <c r="A2123" s="158"/>
      <c r="B2123" s="159"/>
      <c r="C2123" s="203" t="s">
        <v>2111</v>
      </c>
      <c r="D2123" s="195"/>
      <c r="E2123" s="196">
        <v>0.12375</v>
      </c>
      <c r="F2123" s="160"/>
      <c r="G2123" s="160"/>
      <c r="H2123" s="160"/>
      <c r="I2123" s="160"/>
      <c r="J2123" s="160"/>
      <c r="K2123" s="160"/>
      <c r="L2123" s="160"/>
      <c r="M2123" s="160"/>
      <c r="N2123" s="160"/>
      <c r="O2123" s="160"/>
      <c r="P2123" s="160"/>
      <c r="Q2123" s="160"/>
      <c r="R2123" s="160"/>
      <c r="S2123" s="160"/>
      <c r="T2123" s="160"/>
      <c r="U2123" s="160"/>
      <c r="V2123" s="160"/>
      <c r="W2123" s="160"/>
      <c r="X2123" s="151"/>
      <c r="Y2123" s="151"/>
      <c r="Z2123" s="151"/>
      <c r="AA2123" s="151"/>
      <c r="AB2123" s="151"/>
      <c r="AC2123" s="151"/>
      <c r="AD2123" s="151"/>
      <c r="AE2123" s="151"/>
      <c r="AF2123" s="151"/>
      <c r="AG2123" s="151" t="s">
        <v>305</v>
      </c>
      <c r="AH2123" s="151">
        <v>2</v>
      </c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 x14ac:dyDescent="0.2">
      <c r="A2124" s="158"/>
      <c r="B2124" s="159"/>
      <c r="C2124" s="203" t="s">
        <v>2112</v>
      </c>
      <c r="D2124" s="195"/>
      <c r="E2124" s="196">
        <v>0.20250000000000001</v>
      </c>
      <c r="F2124" s="160"/>
      <c r="G2124" s="160"/>
      <c r="H2124" s="160"/>
      <c r="I2124" s="160"/>
      <c r="J2124" s="160"/>
      <c r="K2124" s="160"/>
      <c r="L2124" s="160"/>
      <c r="M2124" s="160"/>
      <c r="N2124" s="160"/>
      <c r="O2124" s="160"/>
      <c r="P2124" s="160"/>
      <c r="Q2124" s="160"/>
      <c r="R2124" s="160"/>
      <c r="S2124" s="160"/>
      <c r="T2124" s="160"/>
      <c r="U2124" s="160"/>
      <c r="V2124" s="160"/>
      <c r="W2124" s="160"/>
      <c r="X2124" s="151"/>
      <c r="Y2124" s="151"/>
      <c r="Z2124" s="151"/>
      <c r="AA2124" s="151"/>
      <c r="AB2124" s="151"/>
      <c r="AC2124" s="151"/>
      <c r="AD2124" s="151"/>
      <c r="AE2124" s="151"/>
      <c r="AF2124" s="151"/>
      <c r="AG2124" s="151" t="s">
        <v>305</v>
      </c>
      <c r="AH2124" s="151">
        <v>2</v>
      </c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1" x14ac:dyDescent="0.2">
      <c r="A2125" s="158"/>
      <c r="B2125" s="159"/>
      <c r="C2125" s="203" t="s">
        <v>2113</v>
      </c>
      <c r="D2125" s="195"/>
      <c r="E2125" s="196">
        <v>0.20250000000000001</v>
      </c>
      <c r="F2125" s="160"/>
      <c r="G2125" s="160"/>
      <c r="H2125" s="160"/>
      <c r="I2125" s="160"/>
      <c r="J2125" s="160"/>
      <c r="K2125" s="160"/>
      <c r="L2125" s="160"/>
      <c r="M2125" s="160"/>
      <c r="N2125" s="160"/>
      <c r="O2125" s="160"/>
      <c r="P2125" s="160"/>
      <c r="Q2125" s="160"/>
      <c r="R2125" s="160"/>
      <c r="S2125" s="160"/>
      <c r="T2125" s="160"/>
      <c r="U2125" s="160"/>
      <c r="V2125" s="160"/>
      <c r="W2125" s="160"/>
      <c r="X2125" s="151"/>
      <c r="Y2125" s="151"/>
      <c r="Z2125" s="151"/>
      <c r="AA2125" s="151"/>
      <c r="AB2125" s="151"/>
      <c r="AC2125" s="151"/>
      <c r="AD2125" s="151"/>
      <c r="AE2125" s="151"/>
      <c r="AF2125" s="151"/>
      <c r="AG2125" s="151" t="s">
        <v>305</v>
      </c>
      <c r="AH2125" s="151">
        <v>2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outlineLevel="1" x14ac:dyDescent="0.2">
      <c r="A2126" s="158"/>
      <c r="B2126" s="159"/>
      <c r="C2126" s="203" t="s">
        <v>2114</v>
      </c>
      <c r="D2126" s="195"/>
      <c r="E2126" s="196">
        <v>0.14249999999999999</v>
      </c>
      <c r="F2126" s="160"/>
      <c r="G2126" s="160"/>
      <c r="H2126" s="160"/>
      <c r="I2126" s="160"/>
      <c r="J2126" s="160"/>
      <c r="K2126" s="160"/>
      <c r="L2126" s="160"/>
      <c r="M2126" s="160"/>
      <c r="N2126" s="160"/>
      <c r="O2126" s="160"/>
      <c r="P2126" s="160"/>
      <c r="Q2126" s="160"/>
      <c r="R2126" s="160"/>
      <c r="S2126" s="160"/>
      <c r="T2126" s="160"/>
      <c r="U2126" s="160"/>
      <c r="V2126" s="160"/>
      <c r="W2126" s="160"/>
      <c r="X2126" s="151"/>
      <c r="Y2126" s="151"/>
      <c r="Z2126" s="151"/>
      <c r="AA2126" s="151"/>
      <c r="AB2126" s="151"/>
      <c r="AC2126" s="151"/>
      <c r="AD2126" s="151"/>
      <c r="AE2126" s="151"/>
      <c r="AF2126" s="151"/>
      <c r="AG2126" s="151" t="s">
        <v>305</v>
      </c>
      <c r="AH2126" s="151">
        <v>2</v>
      </c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outlineLevel="1" x14ac:dyDescent="0.2">
      <c r="A2127" s="158"/>
      <c r="B2127" s="159"/>
      <c r="C2127" s="204" t="s">
        <v>322</v>
      </c>
      <c r="D2127" s="197"/>
      <c r="E2127" s="198">
        <v>192.96125000000001</v>
      </c>
      <c r="F2127" s="160"/>
      <c r="G2127" s="160"/>
      <c r="H2127" s="160"/>
      <c r="I2127" s="160"/>
      <c r="J2127" s="160"/>
      <c r="K2127" s="160"/>
      <c r="L2127" s="160"/>
      <c r="M2127" s="160"/>
      <c r="N2127" s="160"/>
      <c r="O2127" s="160"/>
      <c r="P2127" s="160"/>
      <c r="Q2127" s="160"/>
      <c r="R2127" s="160"/>
      <c r="S2127" s="160"/>
      <c r="T2127" s="160"/>
      <c r="U2127" s="160"/>
      <c r="V2127" s="160"/>
      <c r="W2127" s="160"/>
      <c r="X2127" s="151"/>
      <c r="Y2127" s="151"/>
      <c r="Z2127" s="151"/>
      <c r="AA2127" s="151"/>
      <c r="AB2127" s="151"/>
      <c r="AC2127" s="151"/>
      <c r="AD2127" s="151"/>
      <c r="AE2127" s="151"/>
      <c r="AF2127" s="151"/>
      <c r="AG2127" s="151" t="s">
        <v>305</v>
      </c>
      <c r="AH2127" s="151">
        <v>3</v>
      </c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51"/>
      <c r="BB2127" s="151"/>
      <c r="BC2127" s="151"/>
      <c r="BD2127" s="151"/>
      <c r="BE2127" s="151"/>
      <c r="BF2127" s="151"/>
      <c r="BG2127" s="151"/>
      <c r="BH2127" s="151"/>
    </row>
    <row r="2128" spans="1:60" outlineLevel="1" x14ac:dyDescent="0.2">
      <c r="A2128" s="158"/>
      <c r="B2128" s="159"/>
      <c r="C2128" s="202" t="s">
        <v>323</v>
      </c>
      <c r="D2128" s="195"/>
      <c r="E2128" s="196"/>
      <c r="F2128" s="160"/>
      <c r="G2128" s="160"/>
      <c r="H2128" s="160"/>
      <c r="I2128" s="160"/>
      <c r="J2128" s="160"/>
      <c r="K2128" s="160"/>
      <c r="L2128" s="160"/>
      <c r="M2128" s="160"/>
      <c r="N2128" s="160"/>
      <c r="O2128" s="160"/>
      <c r="P2128" s="160"/>
      <c r="Q2128" s="160"/>
      <c r="R2128" s="160"/>
      <c r="S2128" s="160"/>
      <c r="T2128" s="160"/>
      <c r="U2128" s="160"/>
      <c r="V2128" s="160"/>
      <c r="W2128" s="160"/>
      <c r="X2128" s="151"/>
      <c r="Y2128" s="151"/>
      <c r="Z2128" s="151"/>
      <c r="AA2128" s="151"/>
      <c r="AB2128" s="151"/>
      <c r="AC2128" s="151"/>
      <c r="AD2128" s="151"/>
      <c r="AE2128" s="151"/>
      <c r="AF2128" s="151"/>
      <c r="AG2128" s="151" t="s">
        <v>305</v>
      </c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1" x14ac:dyDescent="0.2">
      <c r="A2129" s="158"/>
      <c r="B2129" s="159"/>
      <c r="C2129" s="201" t="s">
        <v>2115</v>
      </c>
      <c r="D2129" s="193"/>
      <c r="E2129" s="194">
        <v>578.8836</v>
      </c>
      <c r="F2129" s="160"/>
      <c r="G2129" s="160"/>
      <c r="H2129" s="160"/>
      <c r="I2129" s="160"/>
      <c r="J2129" s="160"/>
      <c r="K2129" s="160"/>
      <c r="L2129" s="160"/>
      <c r="M2129" s="160"/>
      <c r="N2129" s="160"/>
      <c r="O2129" s="160"/>
      <c r="P2129" s="160"/>
      <c r="Q2129" s="160"/>
      <c r="R2129" s="160"/>
      <c r="S2129" s="160"/>
      <c r="T2129" s="160"/>
      <c r="U2129" s="160"/>
      <c r="V2129" s="160"/>
      <c r="W2129" s="160"/>
      <c r="X2129" s="151"/>
      <c r="Y2129" s="151"/>
      <c r="Z2129" s="151"/>
      <c r="AA2129" s="151"/>
      <c r="AB2129" s="151"/>
      <c r="AC2129" s="151"/>
      <c r="AD2129" s="151"/>
      <c r="AE2129" s="151"/>
      <c r="AF2129" s="151"/>
      <c r="AG2129" s="151" t="s">
        <v>305</v>
      </c>
      <c r="AH2129" s="151">
        <v>0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ht="22.5" outlineLevel="1" x14ac:dyDescent="0.2">
      <c r="A2130" s="171">
        <v>303</v>
      </c>
      <c r="B2130" s="172" t="s">
        <v>2116</v>
      </c>
      <c r="C2130" s="188" t="s">
        <v>2117</v>
      </c>
      <c r="D2130" s="173" t="s">
        <v>327</v>
      </c>
      <c r="E2130" s="174">
        <v>212.25729999999999</v>
      </c>
      <c r="F2130" s="175"/>
      <c r="G2130" s="176">
        <f>ROUND(E2130*F2130,2)</f>
        <v>0</v>
      </c>
      <c r="H2130" s="175"/>
      <c r="I2130" s="176">
        <f>ROUND(E2130*H2130,2)</f>
        <v>0</v>
      </c>
      <c r="J2130" s="175"/>
      <c r="K2130" s="176">
        <f>ROUND(E2130*J2130,2)</f>
        <v>0</v>
      </c>
      <c r="L2130" s="176">
        <v>21</v>
      </c>
      <c r="M2130" s="176">
        <f>G2130*(1+L2130/100)</f>
        <v>0</v>
      </c>
      <c r="N2130" s="176">
        <v>1.2200000000000001E-2</v>
      </c>
      <c r="O2130" s="176">
        <f>ROUND(E2130*N2130,2)</f>
        <v>2.59</v>
      </c>
      <c r="P2130" s="176">
        <v>0</v>
      </c>
      <c r="Q2130" s="176">
        <f>ROUND(E2130*P2130,2)</f>
        <v>0</v>
      </c>
      <c r="R2130" s="176" t="s">
        <v>459</v>
      </c>
      <c r="S2130" s="176" t="s">
        <v>239</v>
      </c>
      <c r="T2130" s="177" t="s">
        <v>300</v>
      </c>
      <c r="U2130" s="160">
        <v>0</v>
      </c>
      <c r="V2130" s="160">
        <f>ROUND(E2130*U2130,2)</f>
        <v>0</v>
      </c>
      <c r="W2130" s="160"/>
      <c r="X2130" s="151"/>
      <c r="Y2130" s="151"/>
      <c r="Z2130" s="151"/>
      <c r="AA2130" s="151"/>
      <c r="AB2130" s="151"/>
      <c r="AC2130" s="151"/>
      <c r="AD2130" s="151"/>
      <c r="AE2130" s="151"/>
      <c r="AF2130" s="151"/>
      <c r="AG2130" s="151" t="s">
        <v>654</v>
      </c>
      <c r="AH2130" s="151"/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1" x14ac:dyDescent="0.2">
      <c r="A2131" s="158"/>
      <c r="B2131" s="159"/>
      <c r="C2131" s="201" t="s">
        <v>2118</v>
      </c>
      <c r="D2131" s="193"/>
      <c r="E2131" s="194">
        <v>212.25731999999999</v>
      </c>
      <c r="F2131" s="160"/>
      <c r="G2131" s="160"/>
      <c r="H2131" s="160"/>
      <c r="I2131" s="160"/>
      <c r="J2131" s="160"/>
      <c r="K2131" s="160"/>
      <c r="L2131" s="160"/>
      <c r="M2131" s="160"/>
      <c r="N2131" s="160"/>
      <c r="O2131" s="160"/>
      <c r="P2131" s="160"/>
      <c r="Q2131" s="160"/>
      <c r="R2131" s="160"/>
      <c r="S2131" s="160"/>
      <c r="T2131" s="160"/>
      <c r="U2131" s="160"/>
      <c r="V2131" s="160"/>
      <c r="W2131" s="160"/>
      <c r="X2131" s="151"/>
      <c r="Y2131" s="151"/>
      <c r="Z2131" s="151"/>
      <c r="AA2131" s="151"/>
      <c r="AB2131" s="151"/>
      <c r="AC2131" s="151"/>
      <c r="AD2131" s="151"/>
      <c r="AE2131" s="151"/>
      <c r="AF2131" s="151"/>
      <c r="AG2131" s="151" t="s">
        <v>305</v>
      </c>
      <c r="AH2131" s="151">
        <v>0</v>
      </c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1" x14ac:dyDescent="0.2">
      <c r="A2132" s="171">
        <v>304</v>
      </c>
      <c r="B2132" s="172" t="s">
        <v>2119</v>
      </c>
      <c r="C2132" s="188" t="s">
        <v>2120</v>
      </c>
      <c r="D2132" s="173" t="s">
        <v>252</v>
      </c>
      <c r="E2132" s="174">
        <v>414.42500000000001</v>
      </c>
      <c r="F2132" s="175"/>
      <c r="G2132" s="176">
        <f>ROUND(E2132*F2132,2)</f>
        <v>0</v>
      </c>
      <c r="H2132" s="175"/>
      <c r="I2132" s="176">
        <f>ROUND(E2132*H2132,2)</f>
        <v>0</v>
      </c>
      <c r="J2132" s="175"/>
      <c r="K2132" s="176">
        <f>ROUND(E2132*J2132,2)</f>
        <v>0</v>
      </c>
      <c r="L2132" s="176">
        <v>21</v>
      </c>
      <c r="M2132" s="176">
        <f>G2132*(1+L2132/100)</f>
        <v>0</v>
      </c>
      <c r="N2132" s="176">
        <v>1.1E-4</v>
      </c>
      <c r="O2132" s="176">
        <f>ROUND(E2132*N2132,2)</f>
        <v>0.05</v>
      </c>
      <c r="P2132" s="176">
        <v>0</v>
      </c>
      <c r="Q2132" s="176">
        <f>ROUND(E2132*P2132,2)</f>
        <v>0</v>
      </c>
      <c r="R2132" s="176" t="s">
        <v>459</v>
      </c>
      <c r="S2132" s="176" t="s">
        <v>239</v>
      </c>
      <c r="T2132" s="177" t="s">
        <v>1851</v>
      </c>
      <c r="U2132" s="160">
        <v>0</v>
      </c>
      <c r="V2132" s="160">
        <f>ROUND(E2132*U2132,2)</f>
        <v>0</v>
      </c>
      <c r="W2132" s="160"/>
      <c r="X2132" s="151"/>
      <c r="Y2132" s="151"/>
      <c r="Z2132" s="151"/>
      <c r="AA2132" s="151"/>
      <c r="AB2132" s="151"/>
      <c r="AC2132" s="151"/>
      <c r="AD2132" s="151"/>
      <c r="AE2132" s="151"/>
      <c r="AF2132" s="151"/>
      <c r="AG2132" s="151" t="s">
        <v>654</v>
      </c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1" x14ac:dyDescent="0.2">
      <c r="A2133" s="158"/>
      <c r="B2133" s="159"/>
      <c r="C2133" s="201" t="s">
        <v>2121</v>
      </c>
      <c r="D2133" s="193"/>
      <c r="E2133" s="194">
        <v>414.42500000000001</v>
      </c>
      <c r="F2133" s="160"/>
      <c r="G2133" s="160"/>
      <c r="H2133" s="160"/>
      <c r="I2133" s="160"/>
      <c r="J2133" s="160"/>
      <c r="K2133" s="160"/>
      <c r="L2133" s="160"/>
      <c r="M2133" s="160"/>
      <c r="N2133" s="160"/>
      <c r="O2133" s="160"/>
      <c r="P2133" s="160"/>
      <c r="Q2133" s="160"/>
      <c r="R2133" s="160"/>
      <c r="S2133" s="160"/>
      <c r="T2133" s="160"/>
      <c r="U2133" s="160"/>
      <c r="V2133" s="160"/>
      <c r="W2133" s="160"/>
      <c r="X2133" s="151"/>
      <c r="Y2133" s="151"/>
      <c r="Z2133" s="151"/>
      <c r="AA2133" s="151"/>
      <c r="AB2133" s="151"/>
      <c r="AC2133" s="151"/>
      <c r="AD2133" s="151"/>
      <c r="AE2133" s="151"/>
      <c r="AF2133" s="151"/>
      <c r="AG2133" s="151" t="s">
        <v>305</v>
      </c>
      <c r="AH2133" s="151">
        <v>0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outlineLevel="1" x14ac:dyDescent="0.2">
      <c r="A2134" s="179">
        <v>305</v>
      </c>
      <c r="B2134" s="180" t="s">
        <v>2122</v>
      </c>
      <c r="C2134" s="189" t="s">
        <v>2123</v>
      </c>
      <c r="D2134" s="181" t="s">
        <v>314</v>
      </c>
      <c r="E2134" s="182">
        <v>3.41662</v>
      </c>
      <c r="F2134" s="183"/>
      <c r="G2134" s="184">
        <f>ROUND(E2134*F2134,2)</f>
        <v>0</v>
      </c>
      <c r="H2134" s="183"/>
      <c r="I2134" s="184">
        <f>ROUND(E2134*H2134,2)</f>
        <v>0</v>
      </c>
      <c r="J2134" s="183"/>
      <c r="K2134" s="184">
        <f>ROUND(E2134*J2134,2)</f>
        <v>0</v>
      </c>
      <c r="L2134" s="184">
        <v>21</v>
      </c>
      <c r="M2134" s="184">
        <f>G2134*(1+L2134/100)</f>
        <v>0</v>
      </c>
      <c r="N2134" s="184">
        <v>0</v>
      </c>
      <c r="O2134" s="184">
        <f>ROUND(E2134*N2134,2)</f>
        <v>0</v>
      </c>
      <c r="P2134" s="184">
        <v>0</v>
      </c>
      <c r="Q2134" s="184">
        <f>ROUND(E2134*P2134,2)</f>
        <v>0</v>
      </c>
      <c r="R2134" s="184" t="s">
        <v>1924</v>
      </c>
      <c r="S2134" s="184" t="s">
        <v>239</v>
      </c>
      <c r="T2134" s="185" t="s">
        <v>300</v>
      </c>
      <c r="U2134" s="160">
        <v>1.5980000000000001</v>
      </c>
      <c r="V2134" s="160">
        <f>ROUND(E2134*U2134,2)</f>
        <v>5.46</v>
      </c>
      <c r="W2134" s="160"/>
      <c r="X2134" s="151"/>
      <c r="Y2134" s="151"/>
      <c r="Z2134" s="151"/>
      <c r="AA2134" s="151"/>
      <c r="AB2134" s="151"/>
      <c r="AC2134" s="151"/>
      <c r="AD2134" s="151"/>
      <c r="AE2134" s="151"/>
      <c r="AF2134" s="151"/>
      <c r="AG2134" s="151" t="s">
        <v>631</v>
      </c>
      <c r="AH2134" s="151"/>
      <c r="AI2134" s="151"/>
      <c r="AJ2134" s="151"/>
      <c r="AK2134" s="151"/>
      <c r="AL2134" s="151"/>
      <c r="AM2134" s="151"/>
      <c r="AN2134" s="151"/>
      <c r="AO2134" s="151"/>
      <c r="AP2134" s="151"/>
      <c r="AQ2134" s="151"/>
      <c r="AR2134" s="151"/>
      <c r="AS2134" s="151"/>
      <c r="AT2134" s="151"/>
      <c r="AU2134" s="151"/>
      <c r="AV2134" s="151"/>
      <c r="AW2134" s="151"/>
      <c r="AX2134" s="151"/>
      <c r="AY2134" s="151"/>
      <c r="AZ2134" s="151"/>
      <c r="BA2134" s="151"/>
      <c r="BB2134" s="151"/>
      <c r="BC2134" s="151"/>
      <c r="BD2134" s="151"/>
      <c r="BE2134" s="151"/>
      <c r="BF2134" s="151"/>
      <c r="BG2134" s="151"/>
      <c r="BH2134" s="151"/>
    </row>
    <row r="2135" spans="1:60" x14ac:dyDescent="0.2">
      <c r="A2135" s="165" t="s">
        <v>234</v>
      </c>
      <c r="B2135" s="166" t="s">
        <v>191</v>
      </c>
      <c r="C2135" s="187" t="s">
        <v>192</v>
      </c>
      <c r="D2135" s="167"/>
      <c r="E2135" s="168"/>
      <c r="F2135" s="169"/>
      <c r="G2135" s="169">
        <f>SUMIF(AG2136:AG2140,"&lt;&gt;NOR",G2136:G2140)</f>
        <v>0</v>
      </c>
      <c r="H2135" s="169"/>
      <c r="I2135" s="169">
        <f>SUM(I2136:I2140)</f>
        <v>0</v>
      </c>
      <c r="J2135" s="169"/>
      <c r="K2135" s="169">
        <f>SUM(K2136:K2140)</f>
        <v>0</v>
      </c>
      <c r="L2135" s="169"/>
      <c r="M2135" s="169">
        <f>SUM(M2136:M2140)</f>
        <v>0</v>
      </c>
      <c r="N2135" s="169"/>
      <c r="O2135" s="169">
        <f>SUM(O2136:O2140)</f>
        <v>0.1</v>
      </c>
      <c r="P2135" s="169"/>
      <c r="Q2135" s="169">
        <f>SUM(Q2136:Q2140)</f>
        <v>0</v>
      </c>
      <c r="R2135" s="169"/>
      <c r="S2135" s="169"/>
      <c r="T2135" s="170"/>
      <c r="U2135" s="164"/>
      <c r="V2135" s="164">
        <f>SUM(V2136:V2140)</f>
        <v>74.8</v>
      </c>
      <c r="W2135" s="164"/>
      <c r="AG2135" t="s">
        <v>235</v>
      </c>
    </row>
    <row r="2136" spans="1:60" ht="22.5" outlineLevel="1" x14ac:dyDescent="0.2">
      <c r="A2136" s="171">
        <v>306</v>
      </c>
      <c r="B2136" s="172" t="s">
        <v>2124</v>
      </c>
      <c r="C2136" s="188" t="s">
        <v>2125</v>
      </c>
      <c r="D2136" s="173" t="s">
        <v>327</v>
      </c>
      <c r="E2136" s="174">
        <v>310.39260000000002</v>
      </c>
      <c r="F2136" s="175"/>
      <c r="G2136" s="176">
        <f>ROUND(E2136*F2136,2)</f>
        <v>0</v>
      </c>
      <c r="H2136" s="175"/>
      <c r="I2136" s="176">
        <f>ROUND(E2136*H2136,2)</f>
        <v>0</v>
      </c>
      <c r="J2136" s="175"/>
      <c r="K2136" s="176">
        <f>ROUND(E2136*J2136,2)</f>
        <v>0</v>
      </c>
      <c r="L2136" s="176">
        <v>21</v>
      </c>
      <c r="M2136" s="176">
        <f>G2136*(1+L2136/100)</f>
        <v>0</v>
      </c>
      <c r="N2136" s="176">
        <v>1.0000000000000001E-5</v>
      </c>
      <c r="O2136" s="176">
        <f>ROUND(E2136*N2136,2)</f>
        <v>0</v>
      </c>
      <c r="P2136" s="176">
        <v>0</v>
      </c>
      <c r="Q2136" s="176">
        <f>ROUND(E2136*P2136,2)</f>
        <v>0</v>
      </c>
      <c r="R2136" s="176" t="s">
        <v>2126</v>
      </c>
      <c r="S2136" s="176" t="s">
        <v>239</v>
      </c>
      <c r="T2136" s="177" t="s">
        <v>300</v>
      </c>
      <c r="U2136" s="160">
        <v>7.6999999999999999E-2</v>
      </c>
      <c r="V2136" s="160">
        <f>ROUND(E2136*U2136,2)</f>
        <v>23.9</v>
      </c>
      <c r="W2136" s="160"/>
      <c r="X2136" s="151"/>
      <c r="Y2136" s="151"/>
      <c r="Z2136" s="151"/>
      <c r="AA2136" s="151"/>
      <c r="AB2136" s="151"/>
      <c r="AC2136" s="151"/>
      <c r="AD2136" s="151"/>
      <c r="AE2136" s="151"/>
      <c r="AF2136" s="151"/>
      <c r="AG2136" s="151" t="s">
        <v>636</v>
      </c>
      <c r="AH2136" s="151"/>
      <c r="AI2136" s="151"/>
      <c r="AJ2136" s="151"/>
      <c r="AK2136" s="151"/>
      <c r="AL2136" s="151"/>
      <c r="AM2136" s="151"/>
      <c r="AN2136" s="151"/>
      <c r="AO2136" s="151"/>
      <c r="AP2136" s="151"/>
      <c r="AQ2136" s="151"/>
      <c r="AR2136" s="151"/>
      <c r="AS2136" s="151"/>
      <c r="AT2136" s="151"/>
      <c r="AU2136" s="151"/>
      <c r="AV2136" s="151"/>
      <c r="AW2136" s="151"/>
      <c r="AX2136" s="151"/>
      <c r="AY2136" s="151"/>
      <c r="AZ2136" s="151"/>
      <c r="BA2136" s="151"/>
      <c r="BB2136" s="151"/>
      <c r="BC2136" s="151"/>
      <c r="BD2136" s="151"/>
      <c r="BE2136" s="151"/>
      <c r="BF2136" s="151"/>
      <c r="BG2136" s="151"/>
      <c r="BH2136" s="151"/>
    </row>
    <row r="2137" spans="1:60" outlineLevel="1" x14ac:dyDescent="0.2">
      <c r="A2137" s="158"/>
      <c r="B2137" s="159"/>
      <c r="C2137" s="201" t="s">
        <v>2127</v>
      </c>
      <c r="D2137" s="193"/>
      <c r="E2137" s="194">
        <v>310.39260000000002</v>
      </c>
      <c r="F2137" s="160"/>
      <c r="G2137" s="160"/>
      <c r="H2137" s="160"/>
      <c r="I2137" s="160"/>
      <c r="J2137" s="160"/>
      <c r="K2137" s="160"/>
      <c r="L2137" s="160"/>
      <c r="M2137" s="160"/>
      <c r="N2137" s="160"/>
      <c r="O2137" s="160"/>
      <c r="P2137" s="160"/>
      <c r="Q2137" s="160"/>
      <c r="R2137" s="160"/>
      <c r="S2137" s="160"/>
      <c r="T2137" s="160"/>
      <c r="U2137" s="160"/>
      <c r="V2137" s="160"/>
      <c r="W2137" s="160"/>
      <c r="X2137" s="151"/>
      <c r="Y2137" s="151"/>
      <c r="Z2137" s="151"/>
      <c r="AA2137" s="151"/>
      <c r="AB2137" s="151"/>
      <c r="AC2137" s="151"/>
      <c r="AD2137" s="151"/>
      <c r="AE2137" s="151"/>
      <c r="AF2137" s="151"/>
      <c r="AG2137" s="151" t="s">
        <v>305</v>
      </c>
      <c r="AH2137" s="151">
        <v>0</v>
      </c>
      <c r="AI2137" s="151"/>
      <c r="AJ2137" s="151"/>
      <c r="AK2137" s="151"/>
      <c r="AL2137" s="151"/>
      <c r="AM2137" s="151"/>
      <c r="AN2137" s="151"/>
      <c r="AO2137" s="151"/>
      <c r="AP2137" s="151"/>
      <c r="AQ2137" s="151"/>
      <c r="AR2137" s="151"/>
      <c r="AS2137" s="151"/>
      <c r="AT2137" s="151"/>
      <c r="AU2137" s="151"/>
      <c r="AV2137" s="151"/>
      <c r="AW2137" s="151"/>
      <c r="AX2137" s="151"/>
      <c r="AY2137" s="151"/>
      <c r="AZ2137" s="151"/>
      <c r="BA2137" s="151"/>
      <c r="BB2137" s="151"/>
      <c r="BC2137" s="151"/>
      <c r="BD2137" s="151"/>
      <c r="BE2137" s="151"/>
      <c r="BF2137" s="151"/>
      <c r="BG2137" s="151"/>
      <c r="BH2137" s="151"/>
    </row>
    <row r="2138" spans="1:60" ht="22.5" outlineLevel="1" x14ac:dyDescent="0.2">
      <c r="A2138" s="171">
        <v>307</v>
      </c>
      <c r="B2138" s="172" t="s">
        <v>2128</v>
      </c>
      <c r="C2138" s="188" t="s">
        <v>2129</v>
      </c>
      <c r="D2138" s="173" t="s">
        <v>327</v>
      </c>
      <c r="E2138" s="174">
        <v>310.39260000000002</v>
      </c>
      <c r="F2138" s="175"/>
      <c r="G2138" s="176">
        <f>ROUND(E2138*F2138,2)</f>
        <v>0</v>
      </c>
      <c r="H2138" s="175"/>
      <c r="I2138" s="176">
        <f>ROUND(E2138*H2138,2)</f>
        <v>0</v>
      </c>
      <c r="J2138" s="175"/>
      <c r="K2138" s="176">
        <f>ROUND(E2138*J2138,2)</f>
        <v>0</v>
      </c>
      <c r="L2138" s="176">
        <v>21</v>
      </c>
      <c r="M2138" s="176">
        <f>G2138*(1+L2138/100)</f>
        <v>0</v>
      </c>
      <c r="N2138" s="176">
        <v>3.1E-4</v>
      </c>
      <c r="O2138" s="176">
        <f>ROUND(E2138*N2138,2)</f>
        <v>0.1</v>
      </c>
      <c r="P2138" s="176">
        <v>0</v>
      </c>
      <c r="Q2138" s="176">
        <f>ROUND(E2138*P2138,2)</f>
        <v>0</v>
      </c>
      <c r="R2138" s="176" t="s">
        <v>2126</v>
      </c>
      <c r="S2138" s="176" t="s">
        <v>239</v>
      </c>
      <c r="T2138" s="177" t="s">
        <v>300</v>
      </c>
      <c r="U2138" s="160">
        <v>0.16400000000000001</v>
      </c>
      <c r="V2138" s="160">
        <f>ROUND(E2138*U2138,2)</f>
        <v>50.9</v>
      </c>
      <c r="W2138" s="160"/>
      <c r="X2138" s="151"/>
      <c r="Y2138" s="151"/>
      <c r="Z2138" s="151"/>
      <c r="AA2138" s="151"/>
      <c r="AB2138" s="151"/>
      <c r="AC2138" s="151"/>
      <c r="AD2138" s="151"/>
      <c r="AE2138" s="151"/>
      <c r="AF2138" s="151"/>
      <c r="AG2138" s="151" t="s">
        <v>636</v>
      </c>
      <c r="AH2138" s="151"/>
      <c r="AI2138" s="151"/>
      <c r="AJ2138" s="151"/>
      <c r="AK2138" s="151"/>
      <c r="AL2138" s="151"/>
      <c r="AM2138" s="151"/>
      <c r="AN2138" s="151"/>
      <c r="AO2138" s="151"/>
      <c r="AP2138" s="151"/>
      <c r="AQ2138" s="151"/>
      <c r="AR2138" s="151"/>
      <c r="AS2138" s="151"/>
      <c r="AT2138" s="151"/>
      <c r="AU2138" s="151"/>
      <c r="AV2138" s="151"/>
      <c r="AW2138" s="151"/>
      <c r="AX2138" s="151"/>
      <c r="AY2138" s="151"/>
      <c r="AZ2138" s="151"/>
      <c r="BA2138" s="151"/>
      <c r="BB2138" s="151"/>
      <c r="BC2138" s="151"/>
      <c r="BD2138" s="151"/>
      <c r="BE2138" s="151"/>
      <c r="BF2138" s="151"/>
      <c r="BG2138" s="151"/>
      <c r="BH2138" s="151"/>
    </row>
    <row r="2139" spans="1:60" outlineLevel="1" x14ac:dyDescent="0.2">
      <c r="A2139" s="158"/>
      <c r="B2139" s="159"/>
      <c r="C2139" s="265" t="s">
        <v>2130</v>
      </c>
      <c r="D2139" s="266"/>
      <c r="E2139" s="266"/>
      <c r="F2139" s="266"/>
      <c r="G2139" s="266"/>
      <c r="H2139" s="160"/>
      <c r="I2139" s="160"/>
      <c r="J2139" s="160"/>
      <c r="K2139" s="160"/>
      <c r="L2139" s="160"/>
      <c r="M2139" s="160"/>
      <c r="N2139" s="160"/>
      <c r="O2139" s="160"/>
      <c r="P2139" s="160"/>
      <c r="Q2139" s="160"/>
      <c r="R2139" s="160"/>
      <c r="S2139" s="160"/>
      <c r="T2139" s="160"/>
      <c r="U2139" s="160"/>
      <c r="V2139" s="160"/>
      <c r="W2139" s="160"/>
      <c r="X2139" s="151"/>
      <c r="Y2139" s="151"/>
      <c r="Z2139" s="151"/>
      <c r="AA2139" s="151"/>
      <c r="AB2139" s="151"/>
      <c r="AC2139" s="151"/>
      <c r="AD2139" s="151"/>
      <c r="AE2139" s="151"/>
      <c r="AF2139" s="151"/>
      <c r="AG2139" s="151" t="s">
        <v>303</v>
      </c>
      <c r="AH2139" s="151"/>
      <c r="AI2139" s="151"/>
      <c r="AJ2139" s="151"/>
      <c r="AK2139" s="151"/>
      <c r="AL2139" s="151"/>
      <c r="AM2139" s="151"/>
      <c r="AN2139" s="151"/>
      <c r="AO2139" s="151"/>
      <c r="AP2139" s="151"/>
      <c r="AQ2139" s="151"/>
      <c r="AR2139" s="151"/>
      <c r="AS2139" s="151"/>
      <c r="AT2139" s="151"/>
      <c r="AU2139" s="151"/>
      <c r="AV2139" s="151"/>
      <c r="AW2139" s="151"/>
      <c r="AX2139" s="151"/>
      <c r="AY2139" s="151"/>
      <c r="AZ2139" s="151"/>
      <c r="BA2139" s="151"/>
      <c r="BB2139" s="151"/>
      <c r="BC2139" s="151"/>
      <c r="BD2139" s="151"/>
      <c r="BE2139" s="151"/>
      <c r="BF2139" s="151"/>
      <c r="BG2139" s="151"/>
      <c r="BH2139" s="151"/>
    </row>
    <row r="2140" spans="1:60" outlineLevel="1" x14ac:dyDescent="0.2">
      <c r="A2140" s="158"/>
      <c r="B2140" s="159"/>
      <c r="C2140" s="201" t="s">
        <v>2127</v>
      </c>
      <c r="D2140" s="193"/>
      <c r="E2140" s="194">
        <v>310.39260000000002</v>
      </c>
      <c r="F2140" s="160"/>
      <c r="G2140" s="160"/>
      <c r="H2140" s="160"/>
      <c r="I2140" s="160"/>
      <c r="J2140" s="160"/>
      <c r="K2140" s="160"/>
      <c r="L2140" s="160"/>
      <c r="M2140" s="160"/>
      <c r="N2140" s="160"/>
      <c r="O2140" s="160"/>
      <c r="P2140" s="160"/>
      <c r="Q2140" s="160"/>
      <c r="R2140" s="160"/>
      <c r="S2140" s="160"/>
      <c r="T2140" s="160"/>
      <c r="U2140" s="160"/>
      <c r="V2140" s="160"/>
      <c r="W2140" s="160"/>
      <c r="X2140" s="151"/>
      <c r="Y2140" s="151"/>
      <c r="Z2140" s="151"/>
      <c r="AA2140" s="151"/>
      <c r="AB2140" s="151"/>
      <c r="AC2140" s="151"/>
      <c r="AD2140" s="151"/>
      <c r="AE2140" s="151"/>
      <c r="AF2140" s="151"/>
      <c r="AG2140" s="151" t="s">
        <v>305</v>
      </c>
      <c r="AH2140" s="151">
        <v>0</v>
      </c>
      <c r="AI2140" s="151"/>
      <c r="AJ2140" s="151"/>
      <c r="AK2140" s="151"/>
      <c r="AL2140" s="151"/>
      <c r="AM2140" s="151"/>
      <c r="AN2140" s="151"/>
      <c r="AO2140" s="151"/>
      <c r="AP2140" s="151"/>
      <c r="AQ2140" s="151"/>
      <c r="AR2140" s="151"/>
      <c r="AS2140" s="151"/>
      <c r="AT2140" s="151"/>
      <c r="AU2140" s="151"/>
      <c r="AV2140" s="151"/>
      <c r="AW2140" s="151"/>
      <c r="AX2140" s="151"/>
      <c r="AY2140" s="151"/>
      <c r="AZ2140" s="151"/>
      <c r="BA2140" s="151"/>
      <c r="BB2140" s="151"/>
      <c r="BC2140" s="151"/>
      <c r="BD2140" s="151"/>
      <c r="BE2140" s="151"/>
      <c r="BF2140" s="151"/>
      <c r="BG2140" s="151"/>
      <c r="BH2140" s="151"/>
    </row>
    <row r="2141" spans="1:60" x14ac:dyDescent="0.2">
      <c r="A2141" s="165" t="s">
        <v>234</v>
      </c>
      <c r="B2141" s="166" t="s">
        <v>193</v>
      </c>
      <c r="C2141" s="187" t="s">
        <v>194</v>
      </c>
      <c r="D2141" s="167"/>
      <c r="E2141" s="168"/>
      <c r="F2141" s="169"/>
      <c r="G2141" s="169">
        <f>SUMIF(AG2142:AG2281,"&lt;&gt;NOR",G2142:G2281)</f>
        <v>0</v>
      </c>
      <c r="H2141" s="169"/>
      <c r="I2141" s="169">
        <f>SUM(I2142:I2281)</f>
        <v>0</v>
      </c>
      <c r="J2141" s="169"/>
      <c r="K2141" s="169">
        <f>SUM(K2142:K2281)</f>
        <v>0</v>
      </c>
      <c r="L2141" s="169"/>
      <c r="M2141" s="169">
        <f>SUM(M2142:M2281)</f>
        <v>0</v>
      </c>
      <c r="N2141" s="169"/>
      <c r="O2141" s="169">
        <f>SUM(O2142:O2281)</f>
        <v>0.38</v>
      </c>
      <c r="P2141" s="169"/>
      <c r="Q2141" s="169">
        <f>SUM(Q2142:Q2281)</f>
        <v>0</v>
      </c>
      <c r="R2141" s="169"/>
      <c r="S2141" s="169"/>
      <c r="T2141" s="170"/>
      <c r="U2141" s="164"/>
      <c r="V2141" s="164">
        <f>SUM(V2142:V2281)</f>
        <v>241.82999999999998</v>
      </c>
      <c r="W2141" s="164"/>
      <c r="AG2141" t="s">
        <v>235</v>
      </c>
    </row>
    <row r="2142" spans="1:60" outlineLevel="1" x14ac:dyDescent="0.2">
      <c r="A2142" s="171">
        <v>308</v>
      </c>
      <c r="B2142" s="172" t="s">
        <v>773</v>
      </c>
      <c r="C2142" s="188" t="s">
        <v>774</v>
      </c>
      <c r="D2142" s="173" t="s">
        <v>327</v>
      </c>
      <c r="E2142" s="174">
        <v>1709.0405000000001</v>
      </c>
      <c r="F2142" s="175"/>
      <c r="G2142" s="176">
        <f>ROUND(E2142*F2142,2)</f>
        <v>0</v>
      </c>
      <c r="H2142" s="175"/>
      <c r="I2142" s="176">
        <f>ROUND(E2142*H2142,2)</f>
        <v>0</v>
      </c>
      <c r="J2142" s="175"/>
      <c r="K2142" s="176">
        <f>ROUND(E2142*J2142,2)</f>
        <v>0</v>
      </c>
      <c r="L2142" s="176">
        <v>21</v>
      </c>
      <c r="M2142" s="176">
        <f>G2142*(1+L2142/100)</f>
        <v>0</v>
      </c>
      <c r="N2142" s="176">
        <v>6.9999999999999994E-5</v>
      </c>
      <c r="O2142" s="176">
        <f>ROUND(E2142*N2142,2)</f>
        <v>0.12</v>
      </c>
      <c r="P2142" s="176">
        <v>0</v>
      </c>
      <c r="Q2142" s="176">
        <f>ROUND(E2142*P2142,2)</f>
        <v>0</v>
      </c>
      <c r="R2142" s="176" t="s">
        <v>775</v>
      </c>
      <c r="S2142" s="176" t="s">
        <v>239</v>
      </c>
      <c r="T2142" s="177" t="s">
        <v>300</v>
      </c>
      <c r="U2142" s="160">
        <v>3.2480000000000002E-2</v>
      </c>
      <c r="V2142" s="160">
        <f>ROUND(E2142*U2142,2)</f>
        <v>55.51</v>
      </c>
      <c r="W2142" s="160"/>
      <c r="X2142" s="151"/>
      <c r="Y2142" s="151"/>
      <c r="Z2142" s="151"/>
      <c r="AA2142" s="151"/>
      <c r="AB2142" s="151"/>
      <c r="AC2142" s="151"/>
      <c r="AD2142" s="151"/>
      <c r="AE2142" s="151"/>
      <c r="AF2142" s="151"/>
      <c r="AG2142" s="151" t="s">
        <v>636</v>
      </c>
      <c r="AH2142" s="151"/>
      <c r="AI2142" s="151"/>
      <c r="AJ2142" s="151"/>
      <c r="AK2142" s="151"/>
      <c r="AL2142" s="151"/>
      <c r="AM2142" s="151"/>
      <c r="AN2142" s="151"/>
      <c r="AO2142" s="151"/>
      <c r="AP2142" s="151"/>
      <c r="AQ2142" s="151"/>
      <c r="AR2142" s="151"/>
      <c r="AS2142" s="151"/>
      <c r="AT2142" s="151"/>
      <c r="AU2142" s="151"/>
      <c r="AV2142" s="151"/>
      <c r="AW2142" s="151"/>
      <c r="AX2142" s="151"/>
      <c r="AY2142" s="151"/>
      <c r="AZ2142" s="151"/>
      <c r="BA2142" s="151"/>
      <c r="BB2142" s="151"/>
      <c r="BC2142" s="151"/>
      <c r="BD2142" s="151"/>
      <c r="BE2142" s="151"/>
      <c r="BF2142" s="151"/>
      <c r="BG2142" s="151"/>
      <c r="BH2142" s="151"/>
    </row>
    <row r="2143" spans="1:60" outlineLevel="1" x14ac:dyDescent="0.2">
      <c r="A2143" s="158"/>
      <c r="B2143" s="159"/>
      <c r="C2143" s="201" t="s">
        <v>1245</v>
      </c>
      <c r="D2143" s="193"/>
      <c r="E2143" s="194">
        <v>274.57499999999999</v>
      </c>
      <c r="F2143" s="160"/>
      <c r="G2143" s="160"/>
      <c r="H2143" s="160"/>
      <c r="I2143" s="160"/>
      <c r="J2143" s="160"/>
      <c r="K2143" s="160"/>
      <c r="L2143" s="160"/>
      <c r="M2143" s="160"/>
      <c r="N2143" s="160"/>
      <c r="O2143" s="160"/>
      <c r="P2143" s="160"/>
      <c r="Q2143" s="160"/>
      <c r="R2143" s="160"/>
      <c r="S2143" s="160"/>
      <c r="T2143" s="160"/>
      <c r="U2143" s="160"/>
      <c r="V2143" s="160"/>
      <c r="W2143" s="160"/>
      <c r="X2143" s="151"/>
      <c r="Y2143" s="151"/>
      <c r="Z2143" s="151"/>
      <c r="AA2143" s="151"/>
      <c r="AB2143" s="151"/>
      <c r="AC2143" s="151"/>
      <c r="AD2143" s="151"/>
      <c r="AE2143" s="151"/>
      <c r="AF2143" s="151"/>
      <c r="AG2143" s="151" t="s">
        <v>305</v>
      </c>
      <c r="AH2143" s="151">
        <v>0</v>
      </c>
      <c r="AI2143" s="151"/>
      <c r="AJ2143" s="151"/>
      <c r="AK2143" s="151"/>
      <c r="AL2143" s="151"/>
      <c r="AM2143" s="151"/>
      <c r="AN2143" s="151"/>
      <c r="AO2143" s="151"/>
      <c r="AP2143" s="151"/>
      <c r="AQ2143" s="151"/>
      <c r="AR2143" s="151"/>
      <c r="AS2143" s="151"/>
      <c r="AT2143" s="151"/>
      <c r="AU2143" s="151"/>
      <c r="AV2143" s="151"/>
      <c r="AW2143" s="151"/>
      <c r="AX2143" s="151"/>
      <c r="AY2143" s="151"/>
      <c r="AZ2143" s="151"/>
      <c r="BA2143" s="151"/>
      <c r="BB2143" s="151"/>
      <c r="BC2143" s="151"/>
      <c r="BD2143" s="151"/>
      <c r="BE2143" s="151"/>
      <c r="BF2143" s="151"/>
      <c r="BG2143" s="151"/>
      <c r="BH2143" s="151"/>
    </row>
    <row r="2144" spans="1:60" outlineLevel="1" x14ac:dyDescent="0.2">
      <c r="A2144" s="158"/>
      <c r="B2144" s="159"/>
      <c r="C2144" s="201" t="s">
        <v>1162</v>
      </c>
      <c r="D2144" s="193"/>
      <c r="E2144" s="194">
        <v>-19.2</v>
      </c>
      <c r="F2144" s="160"/>
      <c r="G2144" s="160"/>
      <c r="H2144" s="160"/>
      <c r="I2144" s="160"/>
      <c r="J2144" s="160"/>
      <c r="K2144" s="160"/>
      <c r="L2144" s="160"/>
      <c r="M2144" s="160"/>
      <c r="N2144" s="160"/>
      <c r="O2144" s="160"/>
      <c r="P2144" s="160"/>
      <c r="Q2144" s="160"/>
      <c r="R2144" s="160"/>
      <c r="S2144" s="160"/>
      <c r="T2144" s="160"/>
      <c r="U2144" s="160"/>
      <c r="V2144" s="160"/>
      <c r="W2144" s="160"/>
      <c r="X2144" s="151"/>
      <c r="Y2144" s="151"/>
      <c r="Z2144" s="151"/>
      <c r="AA2144" s="151"/>
      <c r="AB2144" s="151"/>
      <c r="AC2144" s="151"/>
      <c r="AD2144" s="151"/>
      <c r="AE2144" s="151"/>
      <c r="AF2144" s="151"/>
      <c r="AG2144" s="151" t="s">
        <v>305</v>
      </c>
      <c r="AH2144" s="151">
        <v>0</v>
      </c>
      <c r="AI2144" s="151"/>
      <c r="AJ2144" s="151"/>
      <c r="AK2144" s="151"/>
      <c r="AL2144" s="151"/>
      <c r="AM2144" s="151"/>
      <c r="AN2144" s="151"/>
      <c r="AO2144" s="151"/>
      <c r="AP2144" s="151"/>
      <c r="AQ2144" s="151"/>
      <c r="AR2144" s="151"/>
      <c r="AS2144" s="151"/>
      <c r="AT2144" s="151"/>
      <c r="AU2144" s="151"/>
      <c r="AV2144" s="151"/>
      <c r="AW2144" s="151"/>
      <c r="AX2144" s="151"/>
      <c r="AY2144" s="151"/>
      <c r="AZ2144" s="151"/>
      <c r="BA2144" s="151"/>
      <c r="BB2144" s="151"/>
      <c r="BC2144" s="151"/>
      <c r="BD2144" s="151"/>
      <c r="BE2144" s="151"/>
      <c r="BF2144" s="151"/>
      <c r="BG2144" s="151"/>
      <c r="BH2144" s="151"/>
    </row>
    <row r="2145" spans="1:60" outlineLevel="1" x14ac:dyDescent="0.2">
      <c r="A2145" s="158"/>
      <c r="B2145" s="159"/>
      <c r="C2145" s="201" t="s">
        <v>1163</v>
      </c>
      <c r="D2145" s="193"/>
      <c r="E2145" s="194">
        <v>-8.1</v>
      </c>
      <c r="F2145" s="160"/>
      <c r="G2145" s="160"/>
      <c r="H2145" s="160"/>
      <c r="I2145" s="160"/>
      <c r="J2145" s="160"/>
      <c r="K2145" s="160"/>
      <c r="L2145" s="160"/>
      <c r="M2145" s="160"/>
      <c r="N2145" s="160"/>
      <c r="O2145" s="160"/>
      <c r="P2145" s="160"/>
      <c r="Q2145" s="160"/>
      <c r="R2145" s="160"/>
      <c r="S2145" s="160"/>
      <c r="T2145" s="160"/>
      <c r="U2145" s="160"/>
      <c r="V2145" s="160"/>
      <c r="W2145" s="160"/>
      <c r="X2145" s="151"/>
      <c r="Y2145" s="151"/>
      <c r="Z2145" s="151"/>
      <c r="AA2145" s="151"/>
      <c r="AB2145" s="151"/>
      <c r="AC2145" s="151"/>
      <c r="AD2145" s="151"/>
      <c r="AE2145" s="151"/>
      <c r="AF2145" s="151"/>
      <c r="AG2145" s="151" t="s">
        <v>305</v>
      </c>
      <c r="AH2145" s="151">
        <v>0</v>
      </c>
      <c r="AI2145" s="151"/>
      <c r="AJ2145" s="151"/>
      <c r="AK2145" s="151"/>
      <c r="AL2145" s="151"/>
      <c r="AM2145" s="151"/>
      <c r="AN2145" s="151"/>
      <c r="AO2145" s="151"/>
      <c r="AP2145" s="151"/>
      <c r="AQ2145" s="151"/>
      <c r="AR2145" s="151"/>
      <c r="AS2145" s="151"/>
      <c r="AT2145" s="151"/>
      <c r="AU2145" s="151"/>
      <c r="AV2145" s="151"/>
      <c r="AW2145" s="151"/>
      <c r="AX2145" s="151"/>
      <c r="AY2145" s="151"/>
      <c r="AZ2145" s="151"/>
      <c r="BA2145" s="151"/>
      <c r="BB2145" s="151"/>
      <c r="BC2145" s="151"/>
      <c r="BD2145" s="151"/>
      <c r="BE2145" s="151"/>
      <c r="BF2145" s="151"/>
      <c r="BG2145" s="151"/>
      <c r="BH2145" s="151"/>
    </row>
    <row r="2146" spans="1:60" outlineLevel="1" x14ac:dyDescent="0.2">
      <c r="A2146" s="158"/>
      <c r="B2146" s="159"/>
      <c r="C2146" s="201" t="s">
        <v>985</v>
      </c>
      <c r="D2146" s="193"/>
      <c r="E2146" s="194">
        <v>-5.13</v>
      </c>
      <c r="F2146" s="160"/>
      <c r="G2146" s="160"/>
      <c r="H2146" s="160"/>
      <c r="I2146" s="160"/>
      <c r="J2146" s="160"/>
      <c r="K2146" s="160"/>
      <c r="L2146" s="160"/>
      <c r="M2146" s="160"/>
      <c r="N2146" s="160"/>
      <c r="O2146" s="160"/>
      <c r="P2146" s="160"/>
      <c r="Q2146" s="160"/>
      <c r="R2146" s="160"/>
      <c r="S2146" s="160"/>
      <c r="T2146" s="160"/>
      <c r="U2146" s="160"/>
      <c r="V2146" s="160"/>
      <c r="W2146" s="160"/>
      <c r="X2146" s="151"/>
      <c r="Y2146" s="151"/>
      <c r="Z2146" s="151"/>
      <c r="AA2146" s="151"/>
      <c r="AB2146" s="151"/>
      <c r="AC2146" s="151"/>
      <c r="AD2146" s="151"/>
      <c r="AE2146" s="151"/>
      <c r="AF2146" s="151"/>
      <c r="AG2146" s="151" t="s">
        <v>305</v>
      </c>
      <c r="AH2146" s="151">
        <v>0</v>
      </c>
      <c r="AI2146" s="151"/>
      <c r="AJ2146" s="151"/>
      <c r="AK2146" s="151"/>
      <c r="AL2146" s="151"/>
      <c r="AM2146" s="151"/>
      <c r="AN2146" s="151"/>
      <c r="AO2146" s="151"/>
      <c r="AP2146" s="151"/>
      <c r="AQ2146" s="151"/>
      <c r="AR2146" s="151"/>
      <c r="AS2146" s="151"/>
      <c r="AT2146" s="151"/>
      <c r="AU2146" s="151"/>
      <c r="AV2146" s="151"/>
      <c r="AW2146" s="151"/>
      <c r="AX2146" s="151"/>
      <c r="AY2146" s="151"/>
      <c r="AZ2146" s="151"/>
      <c r="BA2146" s="151"/>
      <c r="BB2146" s="151"/>
      <c r="BC2146" s="151"/>
      <c r="BD2146" s="151"/>
      <c r="BE2146" s="151"/>
      <c r="BF2146" s="151"/>
      <c r="BG2146" s="151"/>
      <c r="BH2146" s="151"/>
    </row>
    <row r="2147" spans="1:60" outlineLevel="1" x14ac:dyDescent="0.2">
      <c r="A2147" s="158"/>
      <c r="B2147" s="159"/>
      <c r="C2147" s="201" t="s">
        <v>1164</v>
      </c>
      <c r="D2147" s="193"/>
      <c r="E2147" s="194">
        <v>-1.8</v>
      </c>
      <c r="F2147" s="160"/>
      <c r="G2147" s="160"/>
      <c r="H2147" s="160"/>
      <c r="I2147" s="160"/>
      <c r="J2147" s="160"/>
      <c r="K2147" s="160"/>
      <c r="L2147" s="160"/>
      <c r="M2147" s="160"/>
      <c r="N2147" s="160"/>
      <c r="O2147" s="160"/>
      <c r="P2147" s="160"/>
      <c r="Q2147" s="160"/>
      <c r="R2147" s="160"/>
      <c r="S2147" s="160"/>
      <c r="T2147" s="160"/>
      <c r="U2147" s="160"/>
      <c r="V2147" s="160"/>
      <c r="W2147" s="160"/>
      <c r="X2147" s="151"/>
      <c r="Y2147" s="151"/>
      <c r="Z2147" s="151"/>
      <c r="AA2147" s="151"/>
      <c r="AB2147" s="151"/>
      <c r="AC2147" s="151"/>
      <c r="AD2147" s="151"/>
      <c r="AE2147" s="151"/>
      <c r="AF2147" s="151"/>
      <c r="AG2147" s="151" t="s">
        <v>305</v>
      </c>
      <c r="AH2147" s="151">
        <v>0</v>
      </c>
      <c r="AI2147" s="151"/>
      <c r="AJ2147" s="151"/>
      <c r="AK2147" s="151"/>
      <c r="AL2147" s="151"/>
      <c r="AM2147" s="151"/>
      <c r="AN2147" s="151"/>
      <c r="AO2147" s="151"/>
      <c r="AP2147" s="151"/>
      <c r="AQ2147" s="151"/>
      <c r="AR2147" s="151"/>
      <c r="AS2147" s="151"/>
      <c r="AT2147" s="151"/>
      <c r="AU2147" s="151"/>
      <c r="AV2147" s="151"/>
      <c r="AW2147" s="151"/>
      <c r="AX2147" s="151"/>
      <c r="AY2147" s="151"/>
      <c r="AZ2147" s="151"/>
      <c r="BA2147" s="151"/>
      <c r="BB2147" s="151"/>
      <c r="BC2147" s="151"/>
      <c r="BD2147" s="151"/>
      <c r="BE2147" s="151"/>
      <c r="BF2147" s="151"/>
      <c r="BG2147" s="151"/>
      <c r="BH2147" s="151"/>
    </row>
    <row r="2148" spans="1:60" outlineLevel="1" x14ac:dyDescent="0.2">
      <c r="A2148" s="158"/>
      <c r="B2148" s="159"/>
      <c r="C2148" s="201" t="s">
        <v>1246</v>
      </c>
      <c r="D2148" s="193"/>
      <c r="E2148" s="194">
        <v>38.25</v>
      </c>
      <c r="F2148" s="160"/>
      <c r="G2148" s="160"/>
      <c r="H2148" s="160"/>
      <c r="I2148" s="160"/>
      <c r="J2148" s="160"/>
      <c r="K2148" s="160"/>
      <c r="L2148" s="160"/>
      <c r="M2148" s="160"/>
      <c r="N2148" s="160"/>
      <c r="O2148" s="160"/>
      <c r="P2148" s="160"/>
      <c r="Q2148" s="160"/>
      <c r="R2148" s="160"/>
      <c r="S2148" s="160"/>
      <c r="T2148" s="160"/>
      <c r="U2148" s="160"/>
      <c r="V2148" s="160"/>
      <c r="W2148" s="160"/>
      <c r="X2148" s="151"/>
      <c r="Y2148" s="151"/>
      <c r="Z2148" s="151"/>
      <c r="AA2148" s="151"/>
      <c r="AB2148" s="151"/>
      <c r="AC2148" s="151"/>
      <c r="AD2148" s="151"/>
      <c r="AE2148" s="151"/>
      <c r="AF2148" s="151"/>
      <c r="AG2148" s="151" t="s">
        <v>305</v>
      </c>
      <c r="AH2148" s="151">
        <v>0</v>
      </c>
      <c r="AI2148" s="151"/>
      <c r="AJ2148" s="151"/>
      <c r="AK2148" s="151"/>
      <c r="AL2148" s="151"/>
      <c r="AM2148" s="151"/>
      <c r="AN2148" s="151"/>
      <c r="AO2148" s="151"/>
      <c r="AP2148" s="151"/>
      <c r="AQ2148" s="151"/>
      <c r="AR2148" s="151"/>
      <c r="AS2148" s="151"/>
      <c r="AT2148" s="151"/>
      <c r="AU2148" s="151"/>
      <c r="AV2148" s="151"/>
      <c r="AW2148" s="151"/>
      <c r="AX2148" s="151"/>
      <c r="AY2148" s="151"/>
      <c r="AZ2148" s="151"/>
      <c r="BA2148" s="151"/>
      <c r="BB2148" s="151"/>
      <c r="BC2148" s="151"/>
      <c r="BD2148" s="151"/>
      <c r="BE2148" s="151"/>
      <c r="BF2148" s="151"/>
      <c r="BG2148" s="151"/>
      <c r="BH2148" s="151"/>
    </row>
    <row r="2149" spans="1:60" outlineLevel="1" x14ac:dyDescent="0.2">
      <c r="A2149" s="158"/>
      <c r="B2149" s="159"/>
      <c r="C2149" s="201" t="s">
        <v>1166</v>
      </c>
      <c r="D2149" s="193"/>
      <c r="E2149" s="194">
        <v>-2.4</v>
      </c>
      <c r="F2149" s="160"/>
      <c r="G2149" s="160"/>
      <c r="H2149" s="160"/>
      <c r="I2149" s="160"/>
      <c r="J2149" s="160"/>
      <c r="K2149" s="160"/>
      <c r="L2149" s="160"/>
      <c r="M2149" s="160"/>
      <c r="N2149" s="160"/>
      <c r="O2149" s="160"/>
      <c r="P2149" s="160"/>
      <c r="Q2149" s="160"/>
      <c r="R2149" s="160"/>
      <c r="S2149" s="160"/>
      <c r="T2149" s="160"/>
      <c r="U2149" s="160"/>
      <c r="V2149" s="160"/>
      <c r="W2149" s="160"/>
      <c r="X2149" s="151"/>
      <c r="Y2149" s="151"/>
      <c r="Z2149" s="151"/>
      <c r="AA2149" s="151"/>
      <c r="AB2149" s="151"/>
      <c r="AC2149" s="151"/>
      <c r="AD2149" s="151"/>
      <c r="AE2149" s="151"/>
      <c r="AF2149" s="151"/>
      <c r="AG2149" s="151" t="s">
        <v>305</v>
      </c>
      <c r="AH2149" s="151">
        <v>0</v>
      </c>
      <c r="AI2149" s="151"/>
      <c r="AJ2149" s="151"/>
      <c r="AK2149" s="151"/>
      <c r="AL2149" s="151"/>
      <c r="AM2149" s="151"/>
      <c r="AN2149" s="151"/>
      <c r="AO2149" s="151"/>
      <c r="AP2149" s="151"/>
      <c r="AQ2149" s="151"/>
      <c r="AR2149" s="151"/>
      <c r="AS2149" s="151"/>
      <c r="AT2149" s="151"/>
      <c r="AU2149" s="151"/>
      <c r="AV2149" s="151"/>
      <c r="AW2149" s="151"/>
      <c r="AX2149" s="151"/>
      <c r="AY2149" s="151"/>
      <c r="AZ2149" s="151"/>
      <c r="BA2149" s="151"/>
      <c r="BB2149" s="151"/>
      <c r="BC2149" s="151"/>
      <c r="BD2149" s="151"/>
      <c r="BE2149" s="151"/>
      <c r="BF2149" s="151"/>
      <c r="BG2149" s="151"/>
      <c r="BH2149" s="151"/>
    </row>
    <row r="2150" spans="1:60" outlineLevel="1" x14ac:dyDescent="0.2">
      <c r="A2150" s="158"/>
      <c r="B2150" s="159"/>
      <c r="C2150" s="201" t="s">
        <v>1167</v>
      </c>
      <c r="D2150" s="193"/>
      <c r="E2150" s="194">
        <v>-2.7</v>
      </c>
      <c r="F2150" s="160"/>
      <c r="G2150" s="160"/>
      <c r="H2150" s="160"/>
      <c r="I2150" s="160"/>
      <c r="J2150" s="160"/>
      <c r="K2150" s="160"/>
      <c r="L2150" s="160"/>
      <c r="M2150" s="160"/>
      <c r="N2150" s="160"/>
      <c r="O2150" s="160"/>
      <c r="P2150" s="160"/>
      <c r="Q2150" s="160"/>
      <c r="R2150" s="160"/>
      <c r="S2150" s="160"/>
      <c r="T2150" s="160"/>
      <c r="U2150" s="160"/>
      <c r="V2150" s="160"/>
      <c r="W2150" s="160"/>
      <c r="X2150" s="151"/>
      <c r="Y2150" s="151"/>
      <c r="Z2150" s="151"/>
      <c r="AA2150" s="151"/>
      <c r="AB2150" s="151"/>
      <c r="AC2150" s="151"/>
      <c r="AD2150" s="151"/>
      <c r="AE2150" s="151"/>
      <c r="AF2150" s="151"/>
      <c r="AG2150" s="151" t="s">
        <v>305</v>
      </c>
      <c r="AH2150" s="151">
        <v>0</v>
      </c>
      <c r="AI2150" s="151"/>
      <c r="AJ2150" s="151"/>
      <c r="AK2150" s="151"/>
      <c r="AL2150" s="151"/>
      <c r="AM2150" s="151"/>
      <c r="AN2150" s="151"/>
      <c r="AO2150" s="151"/>
      <c r="AP2150" s="151"/>
      <c r="AQ2150" s="151"/>
      <c r="AR2150" s="151"/>
      <c r="AS2150" s="151"/>
      <c r="AT2150" s="151"/>
      <c r="AU2150" s="151"/>
      <c r="AV2150" s="151"/>
      <c r="AW2150" s="151"/>
      <c r="AX2150" s="151"/>
      <c r="AY2150" s="151"/>
      <c r="AZ2150" s="151"/>
      <c r="BA2150" s="151"/>
      <c r="BB2150" s="151"/>
      <c r="BC2150" s="151"/>
      <c r="BD2150" s="151"/>
      <c r="BE2150" s="151"/>
      <c r="BF2150" s="151"/>
      <c r="BG2150" s="151"/>
      <c r="BH2150" s="151"/>
    </row>
    <row r="2151" spans="1:60" outlineLevel="1" x14ac:dyDescent="0.2">
      <c r="A2151" s="158"/>
      <c r="B2151" s="159"/>
      <c r="C2151" s="201" t="s">
        <v>1168</v>
      </c>
      <c r="D2151" s="193"/>
      <c r="E2151" s="194">
        <v>1.53</v>
      </c>
      <c r="F2151" s="160"/>
      <c r="G2151" s="160"/>
      <c r="H2151" s="160"/>
      <c r="I2151" s="160"/>
      <c r="J2151" s="160"/>
      <c r="K2151" s="160"/>
      <c r="L2151" s="160"/>
      <c r="M2151" s="160"/>
      <c r="N2151" s="160"/>
      <c r="O2151" s="160"/>
      <c r="P2151" s="160"/>
      <c r="Q2151" s="160"/>
      <c r="R2151" s="160"/>
      <c r="S2151" s="160"/>
      <c r="T2151" s="160"/>
      <c r="U2151" s="160"/>
      <c r="V2151" s="160"/>
      <c r="W2151" s="160"/>
      <c r="X2151" s="151"/>
      <c r="Y2151" s="151"/>
      <c r="Z2151" s="151"/>
      <c r="AA2151" s="151"/>
      <c r="AB2151" s="151"/>
      <c r="AC2151" s="151"/>
      <c r="AD2151" s="151"/>
      <c r="AE2151" s="151"/>
      <c r="AF2151" s="151"/>
      <c r="AG2151" s="151" t="s">
        <v>305</v>
      </c>
      <c r="AH2151" s="151">
        <v>0</v>
      </c>
      <c r="AI2151" s="151"/>
      <c r="AJ2151" s="151"/>
      <c r="AK2151" s="151"/>
      <c r="AL2151" s="151"/>
      <c r="AM2151" s="151"/>
      <c r="AN2151" s="151"/>
      <c r="AO2151" s="151"/>
      <c r="AP2151" s="151"/>
      <c r="AQ2151" s="151"/>
      <c r="AR2151" s="151"/>
      <c r="AS2151" s="151"/>
      <c r="AT2151" s="151"/>
      <c r="AU2151" s="151"/>
      <c r="AV2151" s="151"/>
      <c r="AW2151" s="151"/>
      <c r="AX2151" s="151"/>
      <c r="AY2151" s="151"/>
      <c r="AZ2151" s="151"/>
      <c r="BA2151" s="151"/>
      <c r="BB2151" s="151"/>
      <c r="BC2151" s="151"/>
      <c r="BD2151" s="151"/>
      <c r="BE2151" s="151"/>
      <c r="BF2151" s="151"/>
      <c r="BG2151" s="151"/>
      <c r="BH2151" s="151"/>
    </row>
    <row r="2152" spans="1:60" outlineLevel="1" x14ac:dyDescent="0.2">
      <c r="A2152" s="158"/>
      <c r="B2152" s="159"/>
      <c r="C2152" s="201" t="s">
        <v>1247</v>
      </c>
      <c r="D2152" s="193"/>
      <c r="E2152" s="194">
        <v>44.25</v>
      </c>
      <c r="F2152" s="160"/>
      <c r="G2152" s="160"/>
      <c r="H2152" s="160"/>
      <c r="I2152" s="160"/>
      <c r="J2152" s="160"/>
      <c r="K2152" s="160"/>
      <c r="L2152" s="160"/>
      <c r="M2152" s="160"/>
      <c r="N2152" s="160"/>
      <c r="O2152" s="160"/>
      <c r="P2152" s="160"/>
      <c r="Q2152" s="160"/>
      <c r="R2152" s="160"/>
      <c r="S2152" s="160"/>
      <c r="T2152" s="160"/>
      <c r="U2152" s="160"/>
      <c r="V2152" s="160"/>
      <c r="W2152" s="160"/>
      <c r="X2152" s="151"/>
      <c r="Y2152" s="151"/>
      <c r="Z2152" s="151"/>
      <c r="AA2152" s="151"/>
      <c r="AB2152" s="151"/>
      <c r="AC2152" s="151"/>
      <c r="AD2152" s="151"/>
      <c r="AE2152" s="151"/>
      <c r="AF2152" s="151"/>
      <c r="AG2152" s="151" t="s">
        <v>305</v>
      </c>
      <c r="AH2152" s="151">
        <v>0</v>
      </c>
      <c r="AI2152" s="151"/>
      <c r="AJ2152" s="151"/>
      <c r="AK2152" s="151"/>
      <c r="AL2152" s="151"/>
      <c r="AM2152" s="151"/>
      <c r="AN2152" s="151"/>
      <c r="AO2152" s="151"/>
      <c r="AP2152" s="151"/>
      <c r="AQ2152" s="151"/>
      <c r="AR2152" s="151"/>
      <c r="AS2152" s="151"/>
      <c r="AT2152" s="151"/>
      <c r="AU2152" s="151"/>
      <c r="AV2152" s="151"/>
      <c r="AW2152" s="151"/>
      <c r="AX2152" s="151"/>
      <c r="AY2152" s="151"/>
      <c r="AZ2152" s="151"/>
      <c r="BA2152" s="151"/>
      <c r="BB2152" s="151"/>
      <c r="BC2152" s="151"/>
      <c r="BD2152" s="151"/>
      <c r="BE2152" s="151"/>
      <c r="BF2152" s="151"/>
      <c r="BG2152" s="151"/>
      <c r="BH2152" s="151"/>
    </row>
    <row r="2153" spans="1:60" outlineLevel="1" x14ac:dyDescent="0.2">
      <c r="A2153" s="158"/>
      <c r="B2153" s="159"/>
      <c r="C2153" s="201" t="s">
        <v>1166</v>
      </c>
      <c r="D2153" s="193"/>
      <c r="E2153" s="194">
        <v>-2.4</v>
      </c>
      <c r="F2153" s="160"/>
      <c r="G2153" s="160"/>
      <c r="H2153" s="160"/>
      <c r="I2153" s="160"/>
      <c r="J2153" s="160"/>
      <c r="K2153" s="160"/>
      <c r="L2153" s="160"/>
      <c r="M2153" s="160"/>
      <c r="N2153" s="160"/>
      <c r="O2153" s="160"/>
      <c r="P2153" s="160"/>
      <c r="Q2153" s="160"/>
      <c r="R2153" s="160"/>
      <c r="S2153" s="160"/>
      <c r="T2153" s="160"/>
      <c r="U2153" s="160"/>
      <c r="V2153" s="160"/>
      <c r="W2153" s="160"/>
      <c r="X2153" s="151"/>
      <c r="Y2153" s="151"/>
      <c r="Z2153" s="151"/>
      <c r="AA2153" s="151"/>
      <c r="AB2153" s="151"/>
      <c r="AC2153" s="151"/>
      <c r="AD2153" s="151"/>
      <c r="AE2153" s="151"/>
      <c r="AF2153" s="151"/>
      <c r="AG2153" s="151" t="s">
        <v>305</v>
      </c>
      <c r="AH2153" s="151">
        <v>0</v>
      </c>
      <c r="AI2153" s="151"/>
      <c r="AJ2153" s="151"/>
      <c r="AK2153" s="151"/>
      <c r="AL2153" s="151"/>
      <c r="AM2153" s="151"/>
      <c r="AN2153" s="151"/>
      <c r="AO2153" s="151"/>
      <c r="AP2153" s="151"/>
      <c r="AQ2153" s="151"/>
      <c r="AR2153" s="151"/>
      <c r="AS2153" s="151"/>
      <c r="AT2153" s="151"/>
      <c r="AU2153" s="151"/>
      <c r="AV2153" s="151"/>
      <c r="AW2153" s="151"/>
      <c r="AX2153" s="151"/>
      <c r="AY2153" s="151"/>
      <c r="AZ2153" s="151"/>
      <c r="BA2153" s="151"/>
      <c r="BB2153" s="151"/>
      <c r="BC2153" s="151"/>
      <c r="BD2153" s="151"/>
      <c r="BE2153" s="151"/>
      <c r="BF2153" s="151"/>
      <c r="BG2153" s="151"/>
      <c r="BH2153" s="151"/>
    </row>
    <row r="2154" spans="1:60" outlineLevel="1" x14ac:dyDescent="0.2">
      <c r="A2154" s="158"/>
      <c r="B2154" s="159"/>
      <c r="C2154" s="201" t="s">
        <v>1170</v>
      </c>
      <c r="D2154" s="193"/>
      <c r="E2154" s="194">
        <v>-2.73</v>
      </c>
      <c r="F2154" s="160"/>
      <c r="G2154" s="160"/>
      <c r="H2154" s="160"/>
      <c r="I2154" s="160"/>
      <c r="J2154" s="160"/>
      <c r="K2154" s="160"/>
      <c r="L2154" s="160"/>
      <c r="M2154" s="160"/>
      <c r="N2154" s="160"/>
      <c r="O2154" s="160"/>
      <c r="P2154" s="160"/>
      <c r="Q2154" s="160"/>
      <c r="R2154" s="160"/>
      <c r="S2154" s="160"/>
      <c r="T2154" s="160"/>
      <c r="U2154" s="160"/>
      <c r="V2154" s="160"/>
      <c r="W2154" s="160"/>
      <c r="X2154" s="151"/>
      <c r="Y2154" s="151"/>
      <c r="Z2154" s="151"/>
      <c r="AA2154" s="151"/>
      <c r="AB2154" s="151"/>
      <c r="AC2154" s="151"/>
      <c r="AD2154" s="151"/>
      <c r="AE2154" s="151"/>
      <c r="AF2154" s="151"/>
      <c r="AG2154" s="151" t="s">
        <v>305</v>
      </c>
      <c r="AH2154" s="151">
        <v>0</v>
      </c>
      <c r="AI2154" s="151"/>
      <c r="AJ2154" s="151"/>
      <c r="AK2154" s="151"/>
      <c r="AL2154" s="151"/>
      <c r="AM2154" s="151"/>
      <c r="AN2154" s="151"/>
      <c r="AO2154" s="151"/>
      <c r="AP2154" s="151"/>
      <c r="AQ2154" s="151"/>
      <c r="AR2154" s="151"/>
      <c r="AS2154" s="151"/>
      <c r="AT2154" s="151"/>
      <c r="AU2154" s="151"/>
      <c r="AV2154" s="151"/>
      <c r="AW2154" s="151"/>
      <c r="AX2154" s="151"/>
      <c r="AY2154" s="151"/>
      <c r="AZ2154" s="151"/>
      <c r="BA2154" s="151"/>
      <c r="BB2154" s="151"/>
      <c r="BC2154" s="151"/>
      <c r="BD2154" s="151"/>
      <c r="BE2154" s="151"/>
      <c r="BF2154" s="151"/>
      <c r="BG2154" s="151"/>
      <c r="BH2154" s="151"/>
    </row>
    <row r="2155" spans="1:60" outlineLevel="1" x14ac:dyDescent="0.2">
      <c r="A2155" s="158"/>
      <c r="B2155" s="159"/>
      <c r="C2155" s="201" t="s">
        <v>1171</v>
      </c>
      <c r="D2155" s="193"/>
      <c r="E2155" s="194">
        <v>1.65</v>
      </c>
      <c r="F2155" s="160"/>
      <c r="G2155" s="160"/>
      <c r="H2155" s="160"/>
      <c r="I2155" s="160"/>
      <c r="J2155" s="160"/>
      <c r="K2155" s="160"/>
      <c r="L2155" s="160"/>
      <c r="M2155" s="160"/>
      <c r="N2155" s="160"/>
      <c r="O2155" s="160"/>
      <c r="P2155" s="160"/>
      <c r="Q2155" s="160"/>
      <c r="R2155" s="160"/>
      <c r="S2155" s="160"/>
      <c r="T2155" s="160"/>
      <c r="U2155" s="160"/>
      <c r="V2155" s="160"/>
      <c r="W2155" s="160"/>
      <c r="X2155" s="151"/>
      <c r="Y2155" s="151"/>
      <c r="Z2155" s="151"/>
      <c r="AA2155" s="151"/>
      <c r="AB2155" s="151"/>
      <c r="AC2155" s="151"/>
      <c r="AD2155" s="151"/>
      <c r="AE2155" s="151"/>
      <c r="AF2155" s="151"/>
      <c r="AG2155" s="151" t="s">
        <v>305</v>
      </c>
      <c r="AH2155" s="151">
        <v>0</v>
      </c>
      <c r="AI2155" s="151"/>
      <c r="AJ2155" s="151"/>
      <c r="AK2155" s="151"/>
      <c r="AL2155" s="151"/>
      <c r="AM2155" s="151"/>
      <c r="AN2155" s="151"/>
      <c r="AO2155" s="151"/>
      <c r="AP2155" s="151"/>
      <c r="AQ2155" s="151"/>
      <c r="AR2155" s="151"/>
      <c r="AS2155" s="151"/>
      <c r="AT2155" s="151"/>
      <c r="AU2155" s="151"/>
      <c r="AV2155" s="151"/>
      <c r="AW2155" s="151"/>
      <c r="AX2155" s="151"/>
      <c r="AY2155" s="151"/>
      <c r="AZ2155" s="151"/>
      <c r="BA2155" s="151"/>
      <c r="BB2155" s="151"/>
      <c r="BC2155" s="151"/>
      <c r="BD2155" s="151"/>
      <c r="BE2155" s="151"/>
      <c r="BF2155" s="151"/>
      <c r="BG2155" s="151"/>
      <c r="BH2155" s="151"/>
    </row>
    <row r="2156" spans="1:60" outlineLevel="1" x14ac:dyDescent="0.2">
      <c r="A2156" s="158"/>
      <c r="B2156" s="159"/>
      <c r="C2156" s="201" t="s">
        <v>1248</v>
      </c>
      <c r="D2156" s="193"/>
      <c r="E2156" s="194">
        <v>33.75</v>
      </c>
      <c r="F2156" s="160"/>
      <c r="G2156" s="160"/>
      <c r="H2156" s="160"/>
      <c r="I2156" s="160"/>
      <c r="J2156" s="160"/>
      <c r="K2156" s="160"/>
      <c r="L2156" s="160"/>
      <c r="M2156" s="160"/>
      <c r="N2156" s="160"/>
      <c r="O2156" s="160"/>
      <c r="P2156" s="160"/>
      <c r="Q2156" s="160"/>
      <c r="R2156" s="160"/>
      <c r="S2156" s="160"/>
      <c r="T2156" s="160"/>
      <c r="U2156" s="160"/>
      <c r="V2156" s="160"/>
      <c r="W2156" s="160"/>
      <c r="X2156" s="151"/>
      <c r="Y2156" s="151"/>
      <c r="Z2156" s="151"/>
      <c r="AA2156" s="151"/>
      <c r="AB2156" s="151"/>
      <c r="AC2156" s="151"/>
      <c r="AD2156" s="151"/>
      <c r="AE2156" s="151"/>
      <c r="AF2156" s="151"/>
      <c r="AG2156" s="151" t="s">
        <v>305</v>
      </c>
      <c r="AH2156" s="151">
        <v>0</v>
      </c>
      <c r="AI2156" s="151"/>
      <c r="AJ2156" s="151"/>
      <c r="AK2156" s="151"/>
      <c r="AL2156" s="151"/>
      <c r="AM2156" s="151"/>
      <c r="AN2156" s="151"/>
      <c r="AO2156" s="151"/>
      <c r="AP2156" s="151"/>
      <c r="AQ2156" s="151"/>
      <c r="AR2156" s="151"/>
      <c r="AS2156" s="151"/>
      <c r="AT2156" s="151"/>
      <c r="AU2156" s="151"/>
      <c r="AV2156" s="151"/>
      <c r="AW2156" s="151"/>
      <c r="AX2156" s="151"/>
      <c r="AY2156" s="151"/>
      <c r="AZ2156" s="151"/>
      <c r="BA2156" s="151"/>
      <c r="BB2156" s="151"/>
      <c r="BC2156" s="151"/>
      <c r="BD2156" s="151"/>
      <c r="BE2156" s="151"/>
      <c r="BF2156" s="151"/>
      <c r="BG2156" s="151"/>
      <c r="BH2156" s="151"/>
    </row>
    <row r="2157" spans="1:60" outlineLevel="1" x14ac:dyDescent="0.2">
      <c r="A2157" s="158"/>
      <c r="B2157" s="159"/>
      <c r="C2157" s="201" t="s">
        <v>1039</v>
      </c>
      <c r="D2157" s="193"/>
      <c r="E2157" s="194">
        <v>-3.2</v>
      </c>
      <c r="F2157" s="160"/>
      <c r="G2157" s="160"/>
      <c r="H2157" s="160"/>
      <c r="I2157" s="160"/>
      <c r="J2157" s="160"/>
      <c r="K2157" s="160"/>
      <c r="L2157" s="160"/>
      <c r="M2157" s="160"/>
      <c r="N2157" s="160"/>
      <c r="O2157" s="160"/>
      <c r="P2157" s="160"/>
      <c r="Q2157" s="160"/>
      <c r="R2157" s="160"/>
      <c r="S2157" s="160"/>
      <c r="T2157" s="160"/>
      <c r="U2157" s="160"/>
      <c r="V2157" s="160"/>
      <c r="W2157" s="160"/>
      <c r="X2157" s="151"/>
      <c r="Y2157" s="151"/>
      <c r="Z2157" s="151"/>
      <c r="AA2157" s="151"/>
      <c r="AB2157" s="151"/>
      <c r="AC2157" s="151"/>
      <c r="AD2157" s="151"/>
      <c r="AE2157" s="151"/>
      <c r="AF2157" s="151"/>
      <c r="AG2157" s="151" t="s">
        <v>305</v>
      </c>
      <c r="AH2157" s="151">
        <v>0</v>
      </c>
      <c r="AI2157" s="151"/>
      <c r="AJ2157" s="151"/>
      <c r="AK2157" s="151"/>
      <c r="AL2157" s="151"/>
      <c r="AM2157" s="151"/>
      <c r="AN2157" s="151"/>
      <c r="AO2157" s="151"/>
      <c r="AP2157" s="151"/>
      <c r="AQ2157" s="151"/>
      <c r="AR2157" s="151"/>
      <c r="AS2157" s="151"/>
      <c r="AT2157" s="151"/>
      <c r="AU2157" s="151"/>
      <c r="AV2157" s="151"/>
      <c r="AW2157" s="151"/>
      <c r="AX2157" s="151"/>
      <c r="AY2157" s="151"/>
      <c r="AZ2157" s="151"/>
      <c r="BA2157" s="151"/>
      <c r="BB2157" s="151"/>
      <c r="BC2157" s="151"/>
      <c r="BD2157" s="151"/>
      <c r="BE2157" s="151"/>
      <c r="BF2157" s="151"/>
      <c r="BG2157" s="151"/>
      <c r="BH2157" s="151"/>
    </row>
    <row r="2158" spans="1:60" outlineLevel="1" x14ac:dyDescent="0.2">
      <c r="A2158" s="158"/>
      <c r="B2158" s="159"/>
      <c r="C2158" s="201" t="s">
        <v>1173</v>
      </c>
      <c r="D2158" s="193"/>
      <c r="E2158" s="194">
        <v>-1.89</v>
      </c>
      <c r="F2158" s="160"/>
      <c r="G2158" s="160"/>
      <c r="H2158" s="160"/>
      <c r="I2158" s="160"/>
      <c r="J2158" s="160"/>
      <c r="K2158" s="160"/>
      <c r="L2158" s="160"/>
      <c r="M2158" s="160"/>
      <c r="N2158" s="160"/>
      <c r="O2158" s="160"/>
      <c r="P2158" s="160"/>
      <c r="Q2158" s="160"/>
      <c r="R2158" s="160"/>
      <c r="S2158" s="160"/>
      <c r="T2158" s="160"/>
      <c r="U2158" s="160"/>
      <c r="V2158" s="160"/>
      <c r="W2158" s="160"/>
      <c r="X2158" s="151"/>
      <c r="Y2158" s="151"/>
      <c r="Z2158" s="151"/>
      <c r="AA2158" s="151"/>
      <c r="AB2158" s="151"/>
      <c r="AC2158" s="151"/>
      <c r="AD2158" s="151"/>
      <c r="AE2158" s="151"/>
      <c r="AF2158" s="151"/>
      <c r="AG2158" s="151" t="s">
        <v>305</v>
      </c>
      <c r="AH2158" s="151">
        <v>0</v>
      </c>
      <c r="AI2158" s="151"/>
      <c r="AJ2158" s="151"/>
      <c r="AK2158" s="151"/>
      <c r="AL2158" s="151"/>
      <c r="AM2158" s="151"/>
      <c r="AN2158" s="151"/>
      <c r="AO2158" s="151"/>
      <c r="AP2158" s="151"/>
      <c r="AQ2158" s="151"/>
      <c r="AR2158" s="151"/>
      <c r="AS2158" s="151"/>
      <c r="AT2158" s="151"/>
      <c r="AU2158" s="151"/>
      <c r="AV2158" s="151"/>
      <c r="AW2158" s="151"/>
      <c r="AX2158" s="151"/>
      <c r="AY2158" s="151"/>
      <c r="AZ2158" s="151"/>
      <c r="BA2158" s="151"/>
      <c r="BB2158" s="151"/>
      <c r="BC2158" s="151"/>
      <c r="BD2158" s="151"/>
      <c r="BE2158" s="151"/>
      <c r="BF2158" s="151"/>
      <c r="BG2158" s="151"/>
      <c r="BH2158" s="151"/>
    </row>
    <row r="2159" spans="1:60" outlineLevel="1" x14ac:dyDescent="0.2">
      <c r="A2159" s="158"/>
      <c r="B2159" s="159"/>
      <c r="C2159" s="201" t="s">
        <v>1174</v>
      </c>
      <c r="D2159" s="193"/>
      <c r="E2159" s="194">
        <v>1.53</v>
      </c>
      <c r="F2159" s="160"/>
      <c r="G2159" s="160"/>
      <c r="H2159" s="160"/>
      <c r="I2159" s="160"/>
      <c r="J2159" s="160"/>
      <c r="K2159" s="160"/>
      <c r="L2159" s="160"/>
      <c r="M2159" s="160"/>
      <c r="N2159" s="160"/>
      <c r="O2159" s="160"/>
      <c r="P2159" s="160"/>
      <c r="Q2159" s="160"/>
      <c r="R2159" s="160"/>
      <c r="S2159" s="160"/>
      <c r="T2159" s="160"/>
      <c r="U2159" s="160"/>
      <c r="V2159" s="160"/>
      <c r="W2159" s="160"/>
      <c r="X2159" s="151"/>
      <c r="Y2159" s="151"/>
      <c r="Z2159" s="151"/>
      <c r="AA2159" s="151"/>
      <c r="AB2159" s="151"/>
      <c r="AC2159" s="151"/>
      <c r="AD2159" s="151"/>
      <c r="AE2159" s="151"/>
      <c r="AF2159" s="151"/>
      <c r="AG2159" s="151" t="s">
        <v>305</v>
      </c>
      <c r="AH2159" s="151">
        <v>0</v>
      </c>
      <c r="AI2159" s="151"/>
      <c r="AJ2159" s="151"/>
      <c r="AK2159" s="151"/>
      <c r="AL2159" s="151"/>
      <c r="AM2159" s="151"/>
      <c r="AN2159" s="151"/>
      <c r="AO2159" s="151"/>
      <c r="AP2159" s="151"/>
      <c r="AQ2159" s="151"/>
      <c r="AR2159" s="151"/>
      <c r="AS2159" s="151"/>
      <c r="AT2159" s="151"/>
      <c r="AU2159" s="151"/>
      <c r="AV2159" s="151"/>
      <c r="AW2159" s="151"/>
      <c r="AX2159" s="151"/>
      <c r="AY2159" s="151"/>
      <c r="AZ2159" s="151"/>
      <c r="BA2159" s="151"/>
      <c r="BB2159" s="151"/>
      <c r="BC2159" s="151"/>
      <c r="BD2159" s="151"/>
      <c r="BE2159" s="151"/>
      <c r="BF2159" s="151"/>
      <c r="BG2159" s="151"/>
      <c r="BH2159" s="151"/>
    </row>
    <row r="2160" spans="1:60" outlineLevel="1" x14ac:dyDescent="0.2">
      <c r="A2160" s="158"/>
      <c r="B2160" s="159"/>
      <c r="C2160" s="201" t="s">
        <v>1249</v>
      </c>
      <c r="D2160" s="193"/>
      <c r="E2160" s="194">
        <v>34.5</v>
      </c>
      <c r="F2160" s="160"/>
      <c r="G2160" s="160"/>
      <c r="H2160" s="160"/>
      <c r="I2160" s="160"/>
      <c r="J2160" s="160"/>
      <c r="K2160" s="160"/>
      <c r="L2160" s="160"/>
      <c r="M2160" s="160"/>
      <c r="N2160" s="160"/>
      <c r="O2160" s="160"/>
      <c r="P2160" s="160"/>
      <c r="Q2160" s="160"/>
      <c r="R2160" s="160"/>
      <c r="S2160" s="160"/>
      <c r="T2160" s="160"/>
      <c r="U2160" s="160"/>
      <c r="V2160" s="160"/>
      <c r="W2160" s="160"/>
      <c r="X2160" s="151"/>
      <c r="Y2160" s="151"/>
      <c r="Z2160" s="151"/>
      <c r="AA2160" s="151"/>
      <c r="AB2160" s="151"/>
      <c r="AC2160" s="151"/>
      <c r="AD2160" s="151"/>
      <c r="AE2160" s="151"/>
      <c r="AF2160" s="151"/>
      <c r="AG2160" s="151" t="s">
        <v>305</v>
      </c>
      <c r="AH2160" s="151">
        <v>0</v>
      </c>
      <c r="AI2160" s="151"/>
      <c r="AJ2160" s="151"/>
      <c r="AK2160" s="151"/>
      <c r="AL2160" s="151"/>
      <c r="AM2160" s="151"/>
      <c r="AN2160" s="151"/>
      <c r="AO2160" s="151"/>
      <c r="AP2160" s="151"/>
      <c r="AQ2160" s="151"/>
      <c r="AR2160" s="151"/>
      <c r="AS2160" s="151"/>
      <c r="AT2160" s="151"/>
      <c r="AU2160" s="151"/>
      <c r="AV2160" s="151"/>
      <c r="AW2160" s="151"/>
      <c r="AX2160" s="151"/>
      <c r="AY2160" s="151"/>
      <c r="AZ2160" s="151"/>
      <c r="BA2160" s="151"/>
      <c r="BB2160" s="151"/>
      <c r="BC2160" s="151"/>
      <c r="BD2160" s="151"/>
      <c r="BE2160" s="151"/>
      <c r="BF2160" s="151"/>
      <c r="BG2160" s="151"/>
      <c r="BH2160" s="151"/>
    </row>
    <row r="2161" spans="1:60" outlineLevel="1" x14ac:dyDescent="0.2">
      <c r="A2161" s="158"/>
      <c r="B2161" s="159"/>
      <c r="C2161" s="201" t="s">
        <v>1049</v>
      </c>
      <c r="D2161" s="193"/>
      <c r="E2161" s="194">
        <v>-1.6</v>
      </c>
      <c r="F2161" s="160"/>
      <c r="G2161" s="160"/>
      <c r="H2161" s="160"/>
      <c r="I2161" s="160"/>
      <c r="J2161" s="160"/>
      <c r="K2161" s="160"/>
      <c r="L2161" s="160"/>
      <c r="M2161" s="160"/>
      <c r="N2161" s="160"/>
      <c r="O2161" s="160"/>
      <c r="P2161" s="160"/>
      <c r="Q2161" s="160"/>
      <c r="R2161" s="160"/>
      <c r="S2161" s="160"/>
      <c r="T2161" s="160"/>
      <c r="U2161" s="160"/>
      <c r="V2161" s="160"/>
      <c r="W2161" s="160"/>
      <c r="X2161" s="151"/>
      <c r="Y2161" s="151"/>
      <c r="Z2161" s="151"/>
      <c r="AA2161" s="151"/>
      <c r="AB2161" s="151"/>
      <c r="AC2161" s="151"/>
      <c r="AD2161" s="151"/>
      <c r="AE2161" s="151"/>
      <c r="AF2161" s="151"/>
      <c r="AG2161" s="151" t="s">
        <v>305</v>
      </c>
      <c r="AH2161" s="151">
        <v>0</v>
      </c>
      <c r="AI2161" s="151"/>
      <c r="AJ2161" s="151"/>
      <c r="AK2161" s="151"/>
      <c r="AL2161" s="151"/>
      <c r="AM2161" s="151"/>
      <c r="AN2161" s="151"/>
      <c r="AO2161" s="151"/>
      <c r="AP2161" s="151"/>
      <c r="AQ2161" s="151"/>
      <c r="AR2161" s="151"/>
      <c r="AS2161" s="151"/>
      <c r="AT2161" s="151"/>
      <c r="AU2161" s="151"/>
      <c r="AV2161" s="151"/>
      <c r="AW2161" s="151"/>
      <c r="AX2161" s="151"/>
      <c r="AY2161" s="151"/>
      <c r="AZ2161" s="151"/>
      <c r="BA2161" s="151"/>
      <c r="BB2161" s="151"/>
      <c r="BC2161" s="151"/>
      <c r="BD2161" s="151"/>
      <c r="BE2161" s="151"/>
      <c r="BF2161" s="151"/>
      <c r="BG2161" s="151"/>
      <c r="BH2161" s="151"/>
    </row>
    <row r="2162" spans="1:60" outlineLevel="1" x14ac:dyDescent="0.2">
      <c r="A2162" s="158"/>
      <c r="B2162" s="159"/>
      <c r="C2162" s="201" t="s">
        <v>1166</v>
      </c>
      <c r="D2162" s="193"/>
      <c r="E2162" s="194">
        <v>-2.4</v>
      </c>
      <c r="F2162" s="160"/>
      <c r="G2162" s="160"/>
      <c r="H2162" s="160"/>
      <c r="I2162" s="160"/>
      <c r="J2162" s="160"/>
      <c r="K2162" s="160"/>
      <c r="L2162" s="160"/>
      <c r="M2162" s="160"/>
      <c r="N2162" s="160"/>
      <c r="O2162" s="160"/>
      <c r="P2162" s="160"/>
      <c r="Q2162" s="160"/>
      <c r="R2162" s="160"/>
      <c r="S2162" s="160"/>
      <c r="T2162" s="160"/>
      <c r="U2162" s="160"/>
      <c r="V2162" s="160"/>
      <c r="W2162" s="160"/>
      <c r="X2162" s="151"/>
      <c r="Y2162" s="151"/>
      <c r="Z2162" s="151"/>
      <c r="AA2162" s="151"/>
      <c r="AB2162" s="151"/>
      <c r="AC2162" s="151"/>
      <c r="AD2162" s="151"/>
      <c r="AE2162" s="151"/>
      <c r="AF2162" s="151"/>
      <c r="AG2162" s="151" t="s">
        <v>305</v>
      </c>
      <c r="AH2162" s="151">
        <v>0</v>
      </c>
      <c r="AI2162" s="151"/>
      <c r="AJ2162" s="151"/>
      <c r="AK2162" s="151"/>
      <c r="AL2162" s="151"/>
      <c r="AM2162" s="151"/>
      <c r="AN2162" s="151"/>
      <c r="AO2162" s="151"/>
      <c r="AP2162" s="151"/>
      <c r="AQ2162" s="151"/>
      <c r="AR2162" s="151"/>
      <c r="AS2162" s="151"/>
      <c r="AT2162" s="151"/>
      <c r="AU2162" s="151"/>
      <c r="AV2162" s="151"/>
      <c r="AW2162" s="151"/>
      <c r="AX2162" s="151"/>
      <c r="AY2162" s="151"/>
      <c r="AZ2162" s="151"/>
      <c r="BA2162" s="151"/>
      <c r="BB2162" s="151"/>
      <c r="BC2162" s="151"/>
      <c r="BD2162" s="151"/>
      <c r="BE2162" s="151"/>
      <c r="BF2162" s="151"/>
      <c r="BG2162" s="151"/>
      <c r="BH2162" s="151"/>
    </row>
    <row r="2163" spans="1:60" outlineLevel="1" x14ac:dyDescent="0.2">
      <c r="A2163" s="158"/>
      <c r="B2163" s="159"/>
      <c r="C2163" s="201" t="s">
        <v>1173</v>
      </c>
      <c r="D2163" s="193"/>
      <c r="E2163" s="194">
        <v>-1.89</v>
      </c>
      <c r="F2163" s="160"/>
      <c r="G2163" s="160"/>
      <c r="H2163" s="160"/>
      <c r="I2163" s="160"/>
      <c r="J2163" s="160"/>
      <c r="K2163" s="160"/>
      <c r="L2163" s="160"/>
      <c r="M2163" s="160"/>
      <c r="N2163" s="160"/>
      <c r="O2163" s="160"/>
      <c r="P2163" s="160"/>
      <c r="Q2163" s="160"/>
      <c r="R2163" s="160"/>
      <c r="S2163" s="160"/>
      <c r="T2163" s="160"/>
      <c r="U2163" s="160"/>
      <c r="V2163" s="160"/>
      <c r="W2163" s="160"/>
      <c r="X2163" s="151"/>
      <c r="Y2163" s="151"/>
      <c r="Z2163" s="151"/>
      <c r="AA2163" s="151"/>
      <c r="AB2163" s="151"/>
      <c r="AC2163" s="151"/>
      <c r="AD2163" s="151"/>
      <c r="AE2163" s="151"/>
      <c r="AF2163" s="151"/>
      <c r="AG2163" s="151" t="s">
        <v>305</v>
      </c>
      <c r="AH2163" s="151">
        <v>0</v>
      </c>
      <c r="AI2163" s="151"/>
      <c r="AJ2163" s="151"/>
      <c r="AK2163" s="151"/>
      <c r="AL2163" s="151"/>
      <c r="AM2163" s="151"/>
      <c r="AN2163" s="151"/>
      <c r="AO2163" s="151"/>
      <c r="AP2163" s="151"/>
      <c r="AQ2163" s="151"/>
      <c r="AR2163" s="151"/>
      <c r="AS2163" s="151"/>
      <c r="AT2163" s="151"/>
      <c r="AU2163" s="151"/>
      <c r="AV2163" s="151"/>
      <c r="AW2163" s="151"/>
      <c r="AX2163" s="151"/>
      <c r="AY2163" s="151"/>
      <c r="AZ2163" s="151"/>
      <c r="BA2163" s="151"/>
      <c r="BB2163" s="151"/>
      <c r="BC2163" s="151"/>
      <c r="BD2163" s="151"/>
      <c r="BE2163" s="151"/>
      <c r="BF2163" s="151"/>
      <c r="BG2163" s="151"/>
      <c r="BH2163" s="151"/>
    </row>
    <row r="2164" spans="1:60" outlineLevel="1" x14ac:dyDescent="0.2">
      <c r="A2164" s="158"/>
      <c r="B2164" s="159"/>
      <c r="C2164" s="201" t="s">
        <v>1174</v>
      </c>
      <c r="D2164" s="193"/>
      <c r="E2164" s="194">
        <v>1.53</v>
      </c>
      <c r="F2164" s="160"/>
      <c r="G2164" s="160"/>
      <c r="H2164" s="160"/>
      <c r="I2164" s="160"/>
      <c r="J2164" s="160"/>
      <c r="K2164" s="160"/>
      <c r="L2164" s="160"/>
      <c r="M2164" s="160"/>
      <c r="N2164" s="160"/>
      <c r="O2164" s="160"/>
      <c r="P2164" s="160"/>
      <c r="Q2164" s="160"/>
      <c r="R2164" s="160"/>
      <c r="S2164" s="160"/>
      <c r="T2164" s="160"/>
      <c r="U2164" s="160"/>
      <c r="V2164" s="160"/>
      <c r="W2164" s="160"/>
      <c r="X2164" s="151"/>
      <c r="Y2164" s="151"/>
      <c r="Z2164" s="151"/>
      <c r="AA2164" s="151"/>
      <c r="AB2164" s="151"/>
      <c r="AC2164" s="151"/>
      <c r="AD2164" s="151"/>
      <c r="AE2164" s="151"/>
      <c r="AF2164" s="151"/>
      <c r="AG2164" s="151" t="s">
        <v>305</v>
      </c>
      <c r="AH2164" s="151">
        <v>0</v>
      </c>
      <c r="AI2164" s="151"/>
      <c r="AJ2164" s="151"/>
      <c r="AK2164" s="151"/>
      <c r="AL2164" s="151"/>
      <c r="AM2164" s="151"/>
      <c r="AN2164" s="151"/>
      <c r="AO2164" s="151"/>
      <c r="AP2164" s="151"/>
      <c r="AQ2164" s="151"/>
      <c r="AR2164" s="151"/>
      <c r="AS2164" s="151"/>
      <c r="AT2164" s="151"/>
      <c r="AU2164" s="151"/>
      <c r="AV2164" s="151"/>
      <c r="AW2164" s="151"/>
      <c r="AX2164" s="151"/>
      <c r="AY2164" s="151"/>
      <c r="AZ2164" s="151"/>
      <c r="BA2164" s="151"/>
      <c r="BB2164" s="151"/>
      <c r="BC2164" s="151"/>
      <c r="BD2164" s="151"/>
      <c r="BE2164" s="151"/>
      <c r="BF2164" s="151"/>
      <c r="BG2164" s="151"/>
      <c r="BH2164" s="151"/>
    </row>
    <row r="2165" spans="1:60" outlineLevel="1" x14ac:dyDescent="0.2">
      <c r="A2165" s="158"/>
      <c r="B2165" s="159"/>
      <c r="C2165" s="201" t="s">
        <v>1250</v>
      </c>
      <c r="D2165" s="193"/>
      <c r="E2165" s="194">
        <v>44.25</v>
      </c>
      <c r="F2165" s="160"/>
      <c r="G2165" s="160"/>
      <c r="H2165" s="160"/>
      <c r="I2165" s="160"/>
      <c r="J2165" s="160"/>
      <c r="K2165" s="160"/>
      <c r="L2165" s="160"/>
      <c r="M2165" s="160"/>
      <c r="N2165" s="160"/>
      <c r="O2165" s="160"/>
      <c r="P2165" s="160"/>
      <c r="Q2165" s="160"/>
      <c r="R2165" s="160"/>
      <c r="S2165" s="160"/>
      <c r="T2165" s="160"/>
      <c r="U2165" s="160"/>
      <c r="V2165" s="160"/>
      <c r="W2165" s="160"/>
      <c r="X2165" s="151"/>
      <c r="Y2165" s="151"/>
      <c r="Z2165" s="151"/>
      <c r="AA2165" s="151"/>
      <c r="AB2165" s="151"/>
      <c r="AC2165" s="151"/>
      <c r="AD2165" s="151"/>
      <c r="AE2165" s="151"/>
      <c r="AF2165" s="151"/>
      <c r="AG2165" s="151" t="s">
        <v>305</v>
      </c>
      <c r="AH2165" s="151">
        <v>0</v>
      </c>
      <c r="AI2165" s="151"/>
      <c r="AJ2165" s="151"/>
      <c r="AK2165" s="151"/>
      <c r="AL2165" s="151"/>
      <c r="AM2165" s="151"/>
      <c r="AN2165" s="151"/>
      <c r="AO2165" s="151"/>
      <c r="AP2165" s="151"/>
      <c r="AQ2165" s="151"/>
      <c r="AR2165" s="151"/>
      <c r="AS2165" s="151"/>
      <c r="AT2165" s="151"/>
      <c r="AU2165" s="151"/>
      <c r="AV2165" s="151"/>
      <c r="AW2165" s="151"/>
      <c r="AX2165" s="151"/>
      <c r="AY2165" s="151"/>
      <c r="AZ2165" s="151"/>
      <c r="BA2165" s="151"/>
      <c r="BB2165" s="151"/>
      <c r="BC2165" s="151"/>
      <c r="BD2165" s="151"/>
      <c r="BE2165" s="151"/>
      <c r="BF2165" s="151"/>
      <c r="BG2165" s="151"/>
      <c r="BH2165" s="151"/>
    </row>
    <row r="2166" spans="1:60" outlineLevel="1" x14ac:dyDescent="0.2">
      <c r="A2166" s="158"/>
      <c r="B2166" s="159"/>
      <c r="C2166" s="201" t="s">
        <v>1166</v>
      </c>
      <c r="D2166" s="193"/>
      <c r="E2166" s="194">
        <v>-2.4</v>
      </c>
      <c r="F2166" s="160"/>
      <c r="G2166" s="160"/>
      <c r="H2166" s="160"/>
      <c r="I2166" s="160"/>
      <c r="J2166" s="160"/>
      <c r="K2166" s="160"/>
      <c r="L2166" s="160"/>
      <c r="M2166" s="160"/>
      <c r="N2166" s="160"/>
      <c r="O2166" s="160"/>
      <c r="P2166" s="160"/>
      <c r="Q2166" s="160"/>
      <c r="R2166" s="160"/>
      <c r="S2166" s="160"/>
      <c r="T2166" s="160"/>
      <c r="U2166" s="160"/>
      <c r="V2166" s="160"/>
      <c r="W2166" s="160"/>
      <c r="X2166" s="151"/>
      <c r="Y2166" s="151"/>
      <c r="Z2166" s="151"/>
      <c r="AA2166" s="151"/>
      <c r="AB2166" s="151"/>
      <c r="AC2166" s="151"/>
      <c r="AD2166" s="151"/>
      <c r="AE2166" s="151"/>
      <c r="AF2166" s="151"/>
      <c r="AG2166" s="151" t="s">
        <v>305</v>
      </c>
      <c r="AH2166" s="151">
        <v>0</v>
      </c>
      <c r="AI2166" s="151"/>
      <c r="AJ2166" s="151"/>
      <c r="AK2166" s="151"/>
      <c r="AL2166" s="151"/>
      <c r="AM2166" s="151"/>
      <c r="AN2166" s="151"/>
      <c r="AO2166" s="151"/>
      <c r="AP2166" s="151"/>
      <c r="AQ2166" s="151"/>
      <c r="AR2166" s="151"/>
      <c r="AS2166" s="151"/>
      <c r="AT2166" s="151"/>
      <c r="AU2166" s="151"/>
      <c r="AV2166" s="151"/>
      <c r="AW2166" s="151"/>
      <c r="AX2166" s="151"/>
      <c r="AY2166" s="151"/>
      <c r="AZ2166" s="151"/>
      <c r="BA2166" s="151"/>
      <c r="BB2166" s="151"/>
      <c r="BC2166" s="151"/>
      <c r="BD2166" s="151"/>
      <c r="BE2166" s="151"/>
      <c r="BF2166" s="151"/>
      <c r="BG2166" s="151"/>
      <c r="BH2166" s="151"/>
    </row>
    <row r="2167" spans="1:60" outlineLevel="1" x14ac:dyDescent="0.2">
      <c r="A2167" s="158"/>
      <c r="B2167" s="159"/>
      <c r="C2167" s="201" t="s">
        <v>1049</v>
      </c>
      <c r="D2167" s="193"/>
      <c r="E2167" s="194">
        <v>-1.6</v>
      </c>
      <c r="F2167" s="160"/>
      <c r="G2167" s="160"/>
      <c r="H2167" s="160"/>
      <c r="I2167" s="160"/>
      <c r="J2167" s="160"/>
      <c r="K2167" s="160"/>
      <c r="L2167" s="160"/>
      <c r="M2167" s="160"/>
      <c r="N2167" s="160"/>
      <c r="O2167" s="160"/>
      <c r="P2167" s="160"/>
      <c r="Q2167" s="160"/>
      <c r="R2167" s="160"/>
      <c r="S2167" s="160"/>
      <c r="T2167" s="160"/>
      <c r="U2167" s="160"/>
      <c r="V2167" s="160"/>
      <c r="W2167" s="160"/>
      <c r="X2167" s="151"/>
      <c r="Y2167" s="151"/>
      <c r="Z2167" s="151"/>
      <c r="AA2167" s="151"/>
      <c r="AB2167" s="151"/>
      <c r="AC2167" s="151"/>
      <c r="AD2167" s="151"/>
      <c r="AE2167" s="151"/>
      <c r="AF2167" s="151"/>
      <c r="AG2167" s="151" t="s">
        <v>305</v>
      </c>
      <c r="AH2167" s="151">
        <v>0</v>
      </c>
      <c r="AI2167" s="151"/>
      <c r="AJ2167" s="151"/>
      <c r="AK2167" s="151"/>
      <c r="AL2167" s="151"/>
      <c r="AM2167" s="151"/>
      <c r="AN2167" s="151"/>
      <c r="AO2167" s="151"/>
      <c r="AP2167" s="151"/>
      <c r="AQ2167" s="151"/>
      <c r="AR2167" s="151"/>
      <c r="AS2167" s="151"/>
      <c r="AT2167" s="151"/>
      <c r="AU2167" s="151"/>
      <c r="AV2167" s="151"/>
      <c r="AW2167" s="151"/>
      <c r="AX2167" s="151"/>
      <c r="AY2167" s="151"/>
      <c r="AZ2167" s="151"/>
      <c r="BA2167" s="151"/>
      <c r="BB2167" s="151"/>
      <c r="BC2167" s="151"/>
      <c r="BD2167" s="151"/>
      <c r="BE2167" s="151"/>
      <c r="BF2167" s="151"/>
      <c r="BG2167" s="151"/>
      <c r="BH2167" s="151"/>
    </row>
    <row r="2168" spans="1:60" outlineLevel="1" x14ac:dyDescent="0.2">
      <c r="A2168" s="158"/>
      <c r="B2168" s="159"/>
      <c r="C2168" s="201" t="s">
        <v>1170</v>
      </c>
      <c r="D2168" s="193"/>
      <c r="E2168" s="194">
        <v>-2.73</v>
      </c>
      <c r="F2168" s="160"/>
      <c r="G2168" s="160"/>
      <c r="H2168" s="160"/>
      <c r="I2168" s="160"/>
      <c r="J2168" s="160"/>
      <c r="K2168" s="160"/>
      <c r="L2168" s="160"/>
      <c r="M2168" s="160"/>
      <c r="N2168" s="160"/>
      <c r="O2168" s="160"/>
      <c r="P2168" s="160"/>
      <c r="Q2168" s="160"/>
      <c r="R2168" s="160"/>
      <c r="S2168" s="160"/>
      <c r="T2168" s="160"/>
      <c r="U2168" s="160"/>
      <c r="V2168" s="160"/>
      <c r="W2168" s="160"/>
      <c r="X2168" s="151"/>
      <c r="Y2168" s="151"/>
      <c r="Z2168" s="151"/>
      <c r="AA2168" s="151"/>
      <c r="AB2168" s="151"/>
      <c r="AC2168" s="151"/>
      <c r="AD2168" s="151"/>
      <c r="AE2168" s="151"/>
      <c r="AF2168" s="151"/>
      <c r="AG2168" s="151" t="s">
        <v>305</v>
      </c>
      <c r="AH2168" s="151">
        <v>0</v>
      </c>
      <c r="AI2168" s="151"/>
      <c r="AJ2168" s="151"/>
      <c r="AK2168" s="151"/>
      <c r="AL2168" s="151"/>
      <c r="AM2168" s="151"/>
      <c r="AN2168" s="151"/>
      <c r="AO2168" s="151"/>
      <c r="AP2168" s="151"/>
      <c r="AQ2168" s="151"/>
      <c r="AR2168" s="151"/>
      <c r="AS2168" s="151"/>
      <c r="AT2168" s="151"/>
      <c r="AU2168" s="151"/>
      <c r="AV2168" s="151"/>
      <c r="AW2168" s="151"/>
      <c r="AX2168" s="151"/>
      <c r="AY2168" s="151"/>
      <c r="AZ2168" s="151"/>
      <c r="BA2168" s="151"/>
      <c r="BB2168" s="151"/>
      <c r="BC2168" s="151"/>
      <c r="BD2168" s="151"/>
      <c r="BE2168" s="151"/>
      <c r="BF2168" s="151"/>
      <c r="BG2168" s="151"/>
      <c r="BH2168" s="151"/>
    </row>
    <row r="2169" spans="1:60" outlineLevel="1" x14ac:dyDescent="0.2">
      <c r="A2169" s="158"/>
      <c r="B2169" s="159"/>
      <c r="C2169" s="201" t="s">
        <v>1171</v>
      </c>
      <c r="D2169" s="193"/>
      <c r="E2169" s="194">
        <v>1.65</v>
      </c>
      <c r="F2169" s="160"/>
      <c r="G2169" s="160"/>
      <c r="H2169" s="160"/>
      <c r="I2169" s="160"/>
      <c r="J2169" s="160"/>
      <c r="K2169" s="160"/>
      <c r="L2169" s="160"/>
      <c r="M2169" s="160"/>
      <c r="N2169" s="160"/>
      <c r="O2169" s="160"/>
      <c r="P2169" s="160"/>
      <c r="Q2169" s="160"/>
      <c r="R2169" s="160"/>
      <c r="S2169" s="160"/>
      <c r="T2169" s="160"/>
      <c r="U2169" s="160"/>
      <c r="V2169" s="160"/>
      <c r="W2169" s="160"/>
      <c r="X2169" s="151"/>
      <c r="Y2169" s="151"/>
      <c r="Z2169" s="151"/>
      <c r="AA2169" s="151"/>
      <c r="AB2169" s="151"/>
      <c r="AC2169" s="151"/>
      <c r="AD2169" s="151"/>
      <c r="AE2169" s="151"/>
      <c r="AF2169" s="151"/>
      <c r="AG2169" s="151" t="s">
        <v>305</v>
      </c>
      <c r="AH2169" s="151">
        <v>0</v>
      </c>
      <c r="AI2169" s="151"/>
      <c r="AJ2169" s="151"/>
      <c r="AK2169" s="151"/>
      <c r="AL2169" s="151"/>
      <c r="AM2169" s="151"/>
      <c r="AN2169" s="151"/>
      <c r="AO2169" s="151"/>
      <c r="AP2169" s="151"/>
      <c r="AQ2169" s="151"/>
      <c r="AR2169" s="151"/>
      <c r="AS2169" s="151"/>
      <c r="AT2169" s="151"/>
      <c r="AU2169" s="151"/>
      <c r="AV2169" s="151"/>
      <c r="AW2169" s="151"/>
      <c r="AX2169" s="151"/>
      <c r="AY2169" s="151"/>
      <c r="AZ2169" s="151"/>
      <c r="BA2169" s="151"/>
      <c r="BB2169" s="151"/>
      <c r="BC2169" s="151"/>
      <c r="BD2169" s="151"/>
      <c r="BE2169" s="151"/>
      <c r="BF2169" s="151"/>
      <c r="BG2169" s="151"/>
      <c r="BH2169" s="151"/>
    </row>
    <row r="2170" spans="1:60" outlineLevel="1" x14ac:dyDescent="0.2">
      <c r="A2170" s="158"/>
      <c r="B2170" s="159"/>
      <c r="C2170" s="201" t="s">
        <v>1251</v>
      </c>
      <c r="D2170" s="193"/>
      <c r="E2170" s="194">
        <v>34.5</v>
      </c>
      <c r="F2170" s="160"/>
      <c r="G2170" s="160"/>
      <c r="H2170" s="160"/>
      <c r="I2170" s="160"/>
      <c r="J2170" s="160"/>
      <c r="K2170" s="160"/>
      <c r="L2170" s="160"/>
      <c r="M2170" s="160"/>
      <c r="N2170" s="160"/>
      <c r="O2170" s="160"/>
      <c r="P2170" s="160"/>
      <c r="Q2170" s="160"/>
      <c r="R2170" s="160"/>
      <c r="S2170" s="160"/>
      <c r="T2170" s="160"/>
      <c r="U2170" s="160"/>
      <c r="V2170" s="160"/>
      <c r="W2170" s="160"/>
      <c r="X2170" s="151"/>
      <c r="Y2170" s="151"/>
      <c r="Z2170" s="151"/>
      <c r="AA2170" s="151"/>
      <c r="AB2170" s="151"/>
      <c r="AC2170" s="151"/>
      <c r="AD2170" s="151"/>
      <c r="AE2170" s="151"/>
      <c r="AF2170" s="151"/>
      <c r="AG2170" s="151" t="s">
        <v>305</v>
      </c>
      <c r="AH2170" s="151">
        <v>0</v>
      </c>
      <c r="AI2170" s="151"/>
      <c r="AJ2170" s="151"/>
      <c r="AK2170" s="151"/>
      <c r="AL2170" s="151"/>
      <c r="AM2170" s="151"/>
      <c r="AN2170" s="151"/>
      <c r="AO2170" s="151"/>
      <c r="AP2170" s="151"/>
      <c r="AQ2170" s="151"/>
      <c r="AR2170" s="151"/>
      <c r="AS2170" s="151"/>
      <c r="AT2170" s="151"/>
      <c r="AU2170" s="151"/>
      <c r="AV2170" s="151"/>
      <c r="AW2170" s="151"/>
      <c r="AX2170" s="151"/>
      <c r="AY2170" s="151"/>
      <c r="AZ2170" s="151"/>
      <c r="BA2170" s="151"/>
      <c r="BB2170" s="151"/>
      <c r="BC2170" s="151"/>
      <c r="BD2170" s="151"/>
      <c r="BE2170" s="151"/>
      <c r="BF2170" s="151"/>
      <c r="BG2170" s="151"/>
      <c r="BH2170" s="151"/>
    </row>
    <row r="2171" spans="1:60" outlineLevel="1" x14ac:dyDescent="0.2">
      <c r="A2171" s="158"/>
      <c r="B2171" s="159"/>
      <c r="C2171" s="201" t="s">
        <v>1049</v>
      </c>
      <c r="D2171" s="193"/>
      <c r="E2171" s="194">
        <v>-1.6</v>
      </c>
      <c r="F2171" s="160"/>
      <c r="G2171" s="160"/>
      <c r="H2171" s="160"/>
      <c r="I2171" s="160"/>
      <c r="J2171" s="160"/>
      <c r="K2171" s="160"/>
      <c r="L2171" s="160"/>
      <c r="M2171" s="160"/>
      <c r="N2171" s="160"/>
      <c r="O2171" s="160"/>
      <c r="P2171" s="160"/>
      <c r="Q2171" s="160"/>
      <c r="R2171" s="160"/>
      <c r="S2171" s="160"/>
      <c r="T2171" s="160"/>
      <c r="U2171" s="160"/>
      <c r="V2171" s="160"/>
      <c r="W2171" s="160"/>
      <c r="X2171" s="151"/>
      <c r="Y2171" s="151"/>
      <c r="Z2171" s="151"/>
      <c r="AA2171" s="151"/>
      <c r="AB2171" s="151"/>
      <c r="AC2171" s="151"/>
      <c r="AD2171" s="151"/>
      <c r="AE2171" s="151"/>
      <c r="AF2171" s="151"/>
      <c r="AG2171" s="151" t="s">
        <v>305</v>
      </c>
      <c r="AH2171" s="151">
        <v>0</v>
      </c>
      <c r="AI2171" s="151"/>
      <c r="AJ2171" s="151"/>
      <c r="AK2171" s="151"/>
      <c r="AL2171" s="151"/>
      <c r="AM2171" s="151"/>
      <c r="AN2171" s="151"/>
      <c r="AO2171" s="151"/>
      <c r="AP2171" s="151"/>
      <c r="AQ2171" s="151"/>
      <c r="AR2171" s="151"/>
      <c r="AS2171" s="151"/>
      <c r="AT2171" s="151"/>
      <c r="AU2171" s="151"/>
      <c r="AV2171" s="151"/>
      <c r="AW2171" s="151"/>
      <c r="AX2171" s="151"/>
      <c r="AY2171" s="151"/>
      <c r="AZ2171" s="151"/>
      <c r="BA2171" s="151"/>
      <c r="BB2171" s="151"/>
      <c r="BC2171" s="151"/>
      <c r="BD2171" s="151"/>
      <c r="BE2171" s="151"/>
      <c r="BF2171" s="151"/>
      <c r="BG2171" s="151"/>
      <c r="BH2171" s="151"/>
    </row>
    <row r="2172" spans="1:60" outlineLevel="1" x14ac:dyDescent="0.2">
      <c r="A2172" s="158"/>
      <c r="B2172" s="159"/>
      <c r="C2172" s="201" t="s">
        <v>1170</v>
      </c>
      <c r="D2172" s="193"/>
      <c r="E2172" s="194">
        <v>-2.73</v>
      </c>
      <c r="F2172" s="160"/>
      <c r="G2172" s="160"/>
      <c r="H2172" s="160"/>
      <c r="I2172" s="160"/>
      <c r="J2172" s="160"/>
      <c r="K2172" s="160"/>
      <c r="L2172" s="160"/>
      <c r="M2172" s="160"/>
      <c r="N2172" s="160"/>
      <c r="O2172" s="160"/>
      <c r="P2172" s="160"/>
      <c r="Q2172" s="160"/>
      <c r="R2172" s="160"/>
      <c r="S2172" s="160"/>
      <c r="T2172" s="160"/>
      <c r="U2172" s="160"/>
      <c r="V2172" s="160"/>
      <c r="W2172" s="160"/>
      <c r="X2172" s="151"/>
      <c r="Y2172" s="151"/>
      <c r="Z2172" s="151"/>
      <c r="AA2172" s="151"/>
      <c r="AB2172" s="151"/>
      <c r="AC2172" s="151"/>
      <c r="AD2172" s="151"/>
      <c r="AE2172" s="151"/>
      <c r="AF2172" s="151"/>
      <c r="AG2172" s="151" t="s">
        <v>305</v>
      </c>
      <c r="AH2172" s="151">
        <v>0</v>
      </c>
      <c r="AI2172" s="151"/>
      <c r="AJ2172" s="151"/>
      <c r="AK2172" s="151"/>
      <c r="AL2172" s="151"/>
      <c r="AM2172" s="151"/>
      <c r="AN2172" s="151"/>
      <c r="AO2172" s="151"/>
      <c r="AP2172" s="151"/>
      <c r="AQ2172" s="151"/>
      <c r="AR2172" s="151"/>
      <c r="AS2172" s="151"/>
      <c r="AT2172" s="151"/>
      <c r="AU2172" s="151"/>
      <c r="AV2172" s="151"/>
      <c r="AW2172" s="151"/>
      <c r="AX2172" s="151"/>
      <c r="AY2172" s="151"/>
      <c r="AZ2172" s="151"/>
      <c r="BA2172" s="151"/>
      <c r="BB2172" s="151"/>
      <c r="BC2172" s="151"/>
      <c r="BD2172" s="151"/>
      <c r="BE2172" s="151"/>
      <c r="BF2172" s="151"/>
      <c r="BG2172" s="151"/>
      <c r="BH2172" s="151"/>
    </row>
    <row r="2173" spans="1:60" outlineLevel="1" x14ac:dyDescent="0.2">
      <c r="A2173" s="158"/>
      <c r="B2173" s="159"/>
      <c r="C2173" s="201" t="s">
        <v>1171</v>
      </c>
      <c r="D2173" s="193"/>
      <c r="E2173" s="194">
        <v>1.65</v>
      </c>
      <c r="F2173" s="160"/>
      <c r="G2173" s="160"/>
      <c r="H2173" s="160"/>
      <c r="I2173" s="160"/>
      <c r="J2173" s="160"/>
      <c r="K2173" s="160"/>
      <c r="L2173" s="160"/>
      <c r="M2173" s="160"/>
      <c r="N2173" s="160"/>
      <c r="O2173" s="160"/>
      <c r="P2173" s="160"/>
      <c r="Q2173" s="160"/>
      <c r="R2173" s="160"/>
      <c r="S2173" s="160"/>
      <c r="T2173" s="160"/>
      <c r="U2173" s="160"/>
      <c r="V2173" s="160"/>
      <c r="W2173" s="160"/>
      <c r="X2173" s="151"/>
      <c r="Y2173" s="151"/>
      <c r="Z2173" s="151"/>
      <c r="AA2173" s="151"/>
      <c r="AB2173" s="151"/>
      <c r="AC2173" s="151"/>
      <c r="AD2173" s="151"/>
      <c r="AE2173" s="151"/>
      <c r="AF2173" s="151"/>
      <c r="AG2173" s="151" t="s">
        <v>305</v>
      </c>
      <c r="AH2173" s="151">
        <v>0</v>
      </c>
      <c r="AI2173" s="151"/>
      <c r="AJ2173" s="151"/>
      <c r="AK2173" s="151"/>
      <c r="AL2173" s="151"/>
      <c r="AM2173" s="151"/>
      <c r="AN2173" s="151"/>
      <c r="AO2173" s="151"/>
      <c r="AP2173" s="151"/>
      <c r="AQ2173" s="151"/>
      <c r="AR2173" s="151"/>
      <c r="AS2173" s="151"/>
      <c r="AT2173" s="151"/>
      <c r="AU2173" s="151"/>
      <c r="AV2173" s="151"/>
      <c r="AW2173" s="151"/>
      <c r="AX2173" s="151"/>
      <c r="AY2173" s="151"/>
      <c r="AZ2173" s="151"/>
      <c r="BA2173" s="151"/>
      <c r="BB2173" s="151"/>
      <c r="BC2173" s="151"/>
      <c r="BD2173" s="151"/>
      <c r="BE2173" s="151"/>
      <c r="BF2173" s="151"/>
      <c r="BG2173" s="151"/>
      <c r="BH2173" s="151"/>
    </row>
    <row r="2174" spans="1:60" outlineLevel="1" x14ac:dyDescent="0.2">
      <c r="A2174" s="158"/>
      <c r="B2174" s="159"/>
      <c r="C2174" s="201" t="s">
        <v>1252</v>
      </c>
      <c r="D2174" s="193"/>
      <c r="E2174" s="194">
        <v>15.75</v>
      </c>
      <c r="F2174" s="160"/>
      <c r="G2174" s="160"/>
      <c r="H2174" s="160"/>
      <c r="I2174" s="160"/>
      <c r="J2174" s="160"/>
      <c r="K2174" s="160"/>
      <c r="L2174" s="160"/>
      <c r="M2174" s="160"/>
      <c r="N2174" s="160"/>
      <c r="O2174" s="160"/>
      <c r="P2174" s="160"/>
      <c r="Q2174" s="160"/>
      <c r="R2174" s="160"/>
      <c r="S2174" s="160"/>
      <c r="T2174" s="160"/>
      <c r="U2174" s="160"/>
      <c r="V2174" s="160"/>
      <c r="W2174" s="160"/>
      <c r="X2174" s="151"/>
      <c r="Y2174" s="151"/>
      <c r="Z2174" s="151"/>
      <c r="AA2174" s="151"/>
      <c r="AB2174" s="151"/>
      <c r="AC2174" s="151"/>
      <c r="AD2174" s="151"/>
      <c r="AE2174" s="151"/>
      <c r="AF2174" s="151"/>
      <c r="AG2174" s="151" t="s">
        <v>305</v>
      </c>
      <c r="AH2174" s="151">
        <v>0</v>
      </c>
      <c r="AI2174" s="151"/>
      <c r="AJ2174" s="151"/>
      <c r="AK2174" s="151"/>
      <c r="AL2174" s="151"/>
      <c r="AM2174" s="151"/>
      <c r="AN2174" s="151"/>
      <c r="AO2174" s="151"/>
      <c r="AP2174" s="151"/>
      <c r="AQ2174" s="151"/>
      <c r="AR2174" s="151"/>
      <c r="AS2174" s="151"/>
      <c r="AT2174" s="151"/>
      <c r="AU2174" s="151"/>
      <c r="AV2174" s="151"/>
      <c r="AW2174" s="151"/>
      <c r="AX2174" s="151"/>
      <c r="AY2174" s="151"/>
      <c r="AZ2174" s="151"/>
      <c r="BA2174" s="151"/>
      <c r="BB2174" s="151"/>
      <c r="BC2174" s="151"/>
      <c r="BD2174" s="151"/>
      <c r="BE2174" s="151"/>
      <c r="BF2174" s="151"/>
      <c r="BG2174" s="151"/>
      <c r="BH2174" s="151"/>
    </row>
    <row r="2175" spans="1:60" outlineLevel="1" x14ac:dyDescent="0.2">
      <c r="A2175" s="158"/>
      <c r="B2175" s="159"/>
      <c r="C2175" s="201" t="s">
        <v>1179</v>
      </c>
      <c r="D2175" s="193"/>
      <c r="E2175" s="194">
        <v>-2.1</v>
      </c>
      <c r="F2175" s="160"/>
      <c r="G2175" s="160"/>
      <c r="H2175" s="160"/>
      <c r="I2175" s="160"/>
      <c r="J2175" s="160"/>
      <c r="K2175" s="160"/>
      <c r="L2175" s="160"/>
      <c r="M2175" s="160"/>
      <c r="N2175" s="160"/>
      <c r="O2175" s="160"/>
      <c r="P2175" s="160"/>
      <c r="Q2175" s="160"/>
      <c r="R2175" s="160"/>
      <c r="S2175" s="160"/>
      <c r="T2175" s="160"/>
      <c r="U2175" s="160"/>
      <c r="V2175" s="160"/>
      <c r="W2175" s="160"/>
      <c r="X2175" s="151"/>
      <c r="Y2175" s="151"/>
      <c r="Z2175" s="151"/>
      <c r="AA2175" s="151"/>
      <c r="AB2175" s="151"/>
      <c r="AC2175" s="151"/>
      <c r="AD2175" s="151"/>
      <c r="AE2175" s="151"/>
      <c r="AF2175" s="151"/>
      <c r="AG2175" s="151" t="s">
        <v>305</v>
      </c>
      <c r="AH2175" s="151">
        <v>0</v>
      </c>
      <c r="AI2175" s="151"/>
      <c r="AJ2175" s="151"/>
      <c r="AK2175" s="151"/>
      <c r="AL2175" s="151"/>
      <c r="AM2175" s="151"/>
      <c r="AN2175" s="151"/>
      <c r="AO2175" s="151"/>
      <c r="AP2175" s="151"/>
      <c r="AQ2175" s="151"/>
      <c r="AR2175" s="151"/>
      <c r="AS2175" s="151"/>
      <c r="AT2175" s="151"/>
      <c r="AU2175" s="151"/>
      <c r="AV2175" s="151"/>
      <c r="AW2175" s="151"/>
      <c r="AX2175" s="151"/>
      <c r="AY2175" s="151"/>
      <c r="AZ2175" s="151"/>
      <c r="BA2175" s="151"/>
      <c r="BB2175" s="151"/>
      <c r="BC2175" s="151"/>
      <c r="BD2175" s="151"/>
      <c r="BE2175" s="151"/>
      <c r="BF2175" s="151"/>
      <c r="BG2175" s="151"/>
      <c r="BH2175" s="151"/>
    </row>
    <row r="2176" spans="1:60" outlineLevel="1" x14ac:dyDescent="0.2">
      <c r="A2176" s="158"/>
      <c r="B2176" s="159"/>
      <c r="C2176" s="201" t="s">
        <v>1253</v>
      </c>
      <c r="D2176" s="193"/>
      <c r="E2176" s="194">
        <v>35.662500000000001</v>
      </c>
      <c r="F2176" s="160"/>
      <c r="G2176" s="160"/>
      <c r="H2176" s="160"/>
      <c r="I2176" s="160"/>
      <c r="J2176" s="160"/>
      <c r="K2176" s="160"/>
      <c r="L2176" s="160"/>
      <c r="M2176" s="160"/>
      <c r="N2176" s="160"/>
      <c r="O2176" s="160"/>
      <c r="P2176" s="160"/>
      <c r="Q2176" s="160"/>
      <c r="R2176" s="160"/>
      <c r="S2176" s="160"/>
      <c r="T2176" s="160"/>
      <c r="U2176" s="160"/>
      <c r="V2176" s="160"/>
      <c r="W2176" s="160"/>
      <c r="X2176" s="151"/>
      <c r="Y2176" s="151"/>
      <c r="Z2176" s="151"/>
      <c r="AA2176" s="151"/>
      <c r="AB2176" s="151"/>
      <c r="AC2176" s="151"/>
      <c r="AD2176" s="151"/>
      <c r="AE2176" s="151"/>
      <c r="AF2176" s="151"/>
      <c r="AG2176" s="151" t="s">
        <v>305</v>
      </c>
      <c r="AH2176" s="151">
        <v>0</v>
      </c>
      <c r="AI2176" s="151"/>
      <c r="AJ2176" s="151"/>
      <c r="AK2176" s="151"/>
      <c r="AL2176" s="151"/>
      <c r="AM2176" s="151"/>
      <c r="AN2176" s="151"/>
      <c r="AO2176" s="151"/>
      <c r="AP2176" s="151"/>
      <c r="AQ2176" s="151"/>
      <c r="AR2176" s="151"/>
      <c r="AS2176" s="151"/>
      <c r="AT2176" s="151"/>
      <c r="AU2176" s="151"/>
      <c r="AV2176" s="151"/>
      <c r="AW2176" s="151"/>
      <c r="AX2176" s="151"/>
      <c r="AY2176" s="151"/>
      <c r="AZ2176" s="151"/>
      <c r="BA2176" s="151"/>
      <c r="BB2176" s="151"/>
      <c r="BC2176" s="151"/>
      <c r="BD2176" s="151"/>
      <c r="BE2176" s="151"/>
      <c r="BF2176" s="151"/>
      <c r="BG2176" s="151"/>
      <c r="BH2176" s="151"/>
    </row>
    <row r="2177" spans="1:60" outlineLevel="1" x14ac:dyDescent="0.2">
      <c r="A2177" s="158"/>
      <c r="B2177" s="159"/>
      <c r="C2177" s="201" t="s">
        <v>1166</v>
      </c>
      <c r="D2177" s="193"/>
      <c r="E2177" s="194">
        <v>-2.4</v>
      </c>
      <c r="F2177" s="160"/>
      <c r="G2177" s="160"/>
      <c r="H2177" s="160"/>
      <c r="I2177" s="160"/>
      <c r="J2177" s="160"/>
      <c r="K2177" s="160"/>
      <c r="L2177" s="160"/>
      <c r="M2177" s="160"/>
      <c r="N2177" s="160"/>
      <c r="O2177" s="160"/>
      <c r="P2177" s="160"/>
      <c r="Q2177" s="160"/>
      <c r="R2177" s="160"/>
      <c r="S2177" s="160"/>
      <c r="T2177" s="160"/>
      <c r="U2177" s="160"/>
      <c r="V2177" s="160"/>
      <c r="W2177" s="160"/>
      <c r="X2177" s="151"/>
      <c r="Y2177" s="151"/>
      <c r="Z2177" s="151"/>
      <c r="AA2177" s="151"/>
      <c r="AB2177" s="151"/>
      <c r="AC2177" s="151"/>
      <c r="AD2177" s="151"/>
      <c r="AE2177" s="151"/>
      <c r="AF2177" s="151"/>
      <c r="AG2177" s="151" t="s">
        <v>305</v>
      </c>
      <c r="AH2177" s="151">
        <v>0</v>
      </c>
      <c r="AI2177" s="151"/>
      <c r="AJ2177" s="151"/>
      <c r="AK2177" s="151"/>
      <c r="AL2177" s="151"/>
      <c r="AM2177" s="151"/>
      <c r="AN2177" s="151"/>
      <c r="AO2177" s="151"/>
      <c r="AP2177" s="151"/>
      <c r="AQ2177" s="151"/>
      <c r="AR2177" s="151"/>
      <c r="AS2177" s="151"/>
      <c r="AT2177" s="151"/>
      <c r="AU2177" s="151"/>
      <c r="AV2177" s="151"/>
      <c r="AW2177" s="151"/>
      <c r="AX2177" s="151"/>
      <c r="AY2177" s="151"/>
      <c r="AZ2177" s="151"/>
      <c r="BA2177" s="151"/>
      <c r="BB2177" s="151"/>
      <c r="BC2177" s="151"/>
      <c r="BD2177" s="151"/>
      <c r="BE2177" s="151"/>
      <c r="BF2177" s="151"/>
      <c r="BG2177" s="151"/>
      <c r="BH2177" s="151"/>
    </row>
    <row r="2178" spans="1:60" outlineLevel="1" x14ac:dyDescent="0.2">
      <c r="A2178" s="158"/>
      <c r="B2178" s="159"/>
      <c r="C2178" s="201" t="s">
        <v>1049</v>
      </c>
      <c r="D2178" s="193"/>
      <c r="E2178" s="194">
        <v>-1.6</v>
      </c>
      <c r="F2178" s="160"/>
      <c r="G2178" s="160"/>
      <c r="H2178" s="160"/>
      <c r="I2178" s="160"/>
      <c r="J2178" s="160"/>
      <c r="K2178" s="160"/>
      <c r="L2178" s="160"/>
      <c r="M2178" s="160"/>
      <c r="N2178" s="160"/>
      <c r="O2178" s="160"/>
      <c r="P2178" s="160"/>
      <c r="Q2178" s="160"/>
      <c r="R2178" s="160"/>
      <c r="S2178" s="160"/>
      <c r="T2178" s="160"/>
      <c r="U2178" s="160"/>
      <c r="V2178" s="160"/>
      <c r="W2178" s="160"/>
      <c r="X2178" s="151"/>
      <c r="Y2178" s="151"/>
      <c r="Z2178" s="151"/>
      <c r="AA2178" s="151"/>
      <c r="AB2178" s="151"/>
      <c r="AC2178" s="151"/>
      <c r="AD2178" s="151"/>
      <c r="AE2178" s="151"/>
      <c r="AF2178" s="151"/>
      <c r="AG2178" s="151" t="s">
        <v>305</v>
      </c>
      <c r="AH2178" s="151">
        <v>0</v>
      </c>
      <c r="AI2178" s="151"/>
      <c r="AJ2178" s="151"/>
      <c r="AK2178" s="151"/>
      <c r="AL2178" s="151"/>
      <c r="AM2178" s="151"/>
      <c r="AN2178" s="151"/>
      <c r="AO2178" s="151"/>
      <c r="AP2178" s="151"/>
      <c r="AQ2178" s="151"/>
      <c r="AR2178" s="151"/>
      <c r="AS2178" s="151"/>
      <c r="AT2178" s="151"/>
      <c r="AU2178" s="151"/>
      <c r="AV2178" s="151"/>
      <c r="AW2178" s="151"/>
      <c r="AX2178" s="151"/>
      <c r="AY2178" s="151"/>
      <c r="AZ2178" s="151"/>
      <c r="BA2178" s="151"/>
      <c r="BB2178" s="151"/>
      <c r="BC2178" s="151"/>
      <c r="BD2178" s="151"/>
      <c r="BE2178" s="151"/>
      <c r="BF2178" s="151"/>
      <c r="BG2178" s="151"/>
      <c r="BH2178" s="151"/>
    </row>
    <row r="2179" spans="1:60" outlineLevel="1" x14ac:dyDescent="0.2">
      <c r="A2179" s="158"/>
      <c r="B2179" s="159"/>
      <c r="C2179" s="201" t="s">
        <v>1173</v>
      </c>
      <c r="D2179" s="193"/>
      <c r="E2179" s="194">
        <v>-1.89</v>
      </c>
      <c r="F2179" s="160"/>
      <c r="G2179" s="160"/>
      <c r="H2179" s="160"/>
      <c r="I2179" s="160"/>
      <c r="J2179" s="160"/>
      <c r="K2179" s="160"/>
      <c r="L2179" s="160"/>
      <c r="M2179" s="160"/>
      <c r="N2179" s="160"/>
      <c r="O2179" s="160"/>
      <c r="P2179" s="160"/>
      <c r="Q2179" s="160"/>
      <c r="R2179" s="160"/>
      <c r="S2179" s="160"/>
      <c r="T2179" s="160"/>
      <c r="U2179" s="160"/>
      <c r="V2179" s="160"/>
      <c r="W2179" s="160"/>
      <c r="X2179" s="151"/>
      <c r="Y2179" s="151"/>
      <c r="Z2179" s="151"/>
      <c r="AA2179" s="151"/>
      <c r="AB2179" s="151"/>
      <c r="AC2179" s="151"/>
      <c r="AD2179" s="151"/>
      <c r="AE2179" s="151"/>
      <c r="AF2179" s="151"/>
      <c r="AG2179" s="151" t="s">
        <v>305</v>
      </c>
      <c r="AH2179" s="151">
        <v>0</v>
      </c>
      <c r="AI2179" s="151"/>
      <c r="AJ2179" s="151"/>
      <c r="AK2179" s="151"/>
      <c r="AL2179" s="151"/>
      <c r="AM2179" s="151"/>
      <c r="AN2179" s="151"/>
      <c r="AO2179" s="151"/>
      <c r="AP2179" s="151"/>
      <c r="AQ2179" s="151"/>
      <c r="AR2179" s="151"/>
      <c r="AS2179" s="151"/>
      <c r="AT2179" s="151"/>
      <c r="AU2179" s="151"/>
      <c r="AV2179" s="151"/>
      <c r="AW2179" s="151"/>
      <c r="AX2179" s="151"/>
      <c r="AY2179" s="151"/>
      <c r="AZ2179" s="151"/>
      <c r="BA2179" s="151"/>
      <c r="BB2179" s="151"/>
      <c r="BC2179" s="151"/>
      <c r="BD2179" s="151"/>
      <c r="BE2179" s="151"/>
      <c r="BF2179" s="151"/>
      <c r="BG2179" s="151"/>
      <c r="BH2179" s="151"/>
    </row>
    <row r="2180" spans="1:60" outlineLevel="1" x14ac:dyDescent="0.2">
      <c r="A2180" s="158"/>
      <c r="B2180" s="159"/>
      <c r="C2180" s="201" t="s">
        <v>1174</v>
      </c>
      <c r="D2180" s="193"/>
      <c r="E2180" s="194">
        <v>1.53</v>
      </c>
      <c r="F2180" s="160"/>
      <c r="G2180" s="160"/>
      <c r="H2180" s="160"/>
      <c r="I2180" s="160"/>
      <c r="J2180" s="160"/>
      <c r="K2180" s="160"/>
      <c r="L2180" s="160"/>
      <c r="M2180" s="160"/>
      <c r="N2180" s="160"/>
      <c r="O2180" s="160"/>
      <c r="P2180" s="160"/>
      <c r="Q2180" s="160"/>
      <c r="R2180" s="160"/>
      <c r="S2180" s="160"/>
      <c r="T2180" s="160"/>
      <c r="U2180" s="160"/>
      <c r="V2180" s="160"/>
      <c r="W2180" s="160"/>
      <c r="X2180" s="151"/>
      <c r="Y2180" s="151"/>
      <c r="Z2180" s="151"/>
      <c r="AA2180" s="151"/>
      <c r="AB2180" s="151"/>
      <c r="AC2180" s="151"/>
      <c r="AD2180" s="151"/>
      <c r="AE2180" s="151"/>
      <c r="AF2180" s="151"/>
      <c r="AG2180" s="151" t="s">
        <v>305</v>
      </c>
      <c r="AH2180" s="151">
        <v>0</v>
      </c>
      <c r="AI2180" s="151"/>
      <c r="AJ2180" s="151"/>
      <c r="AK2180" s="151"/>
      <c r="AL2180" s="151"/>
      <c r="AM2180" s="151"/>
      <c r="AN2180" s="151"/>
      <c r="AO2180" s="151"/>
      <c r="AP2180" s="151"/>
      <c r="AQ2180" s="151"/>
      <c r="AR2180" s="151"/>
      <c r="AS2180" s="151"/>
      <c r="AT2180" s="151"/>
      <c r="AU2180" s="151"/>
      <c r="AV2180" s="151"/>
      <c r="AW2180" s="151"/>
      <c r="AX2180" s="151"/>
      <c r="AY2180" s="151"/>
      <c r="AZ2180" s="151"/>
      <c r="BA2180" s="151"/>
      <c r="BB2180" s="151"/>
      <c r="BC2180" s="151"/>
      <c r="BD2180" s="151"/>
      <c r="BE2180" s="151"/>
      <c r="BF2180" s="151"/>
      <c r="BG2180" s="151"/>
      <c r="BH2180" s="151"/>
    </row>
    <row r="2181" spans="1:60" outlineLevel="1" x14ac:dyDescent="0.2">
      <c r="A2181" s="158"/>
      <c r="B2181" s="159"/>
      <c r="C2181" s="201" t="s">
        <v>1254</v>
      </c>
      <c r="D2181" s="193"/>
      <c r="E2181" s="194">
        <v>32.625</v>
      </c>
      <c r="F2181" s="160"/>
      <c r="G2181" s="160"/>
      <c r="H2181" s="160"/>
      <c r="I2181" s="160"/>
      <c r="J2181" s="160"/>
      <c r="K2181" s="160"/>
      <c r="L2181" s="160"/>
      <c r="M2181" s="160"/>
      <c r="N2181" s="160"/>
      <c r="O2181" s="160"/>
      <c r="P2181" s="160"/>
      <c r="Q2181" s="160"/>
      <c r="R2181" s="160"/>
      <c r="S2181" s="160"/>
      <c r="T2181" s="160"/>
      <c r="U2181" s="160"/>
      <c r="V2181" s="160"/>
      <c r="W2181" s="160"/>
      <c r="X2181" s="151"/>
      <c r="Y2181" s="151"/>
      <c r="Z2181" s="151"/>
      <c r="AA2181" s="151"/>
      <c r="AB2181" s="151"/>
      <c r="AC2181" s="151"/>
      <c r="AD2181" s="151"/>
      <c r="AE2181" s="151"/>
      <c r="AF2181" s="151"/>
      <c r="AG2181" s="151" t="s">
        <v>305</v>
      </c>
      <c r="AH2181" s="151">
        <v>0</v>
      </c>
      <c r="AI2181" s="151"/>
      <c r="AJ2181" s="151"/>
      <c r="AK2181" s="151"/>
      <c r="AL2181" s="151"/>
      <c r="AM2181" s="151"/>
      <c r="AN2181" s="151"/>
      <c r="AO2181" s="151"/>
      <c r="AP2181" s="151"/>
      <c r="AQ2181" s="151"/>
      <c r="AR2181" s="151"/>
      <c r="AS2181" s="151"/>
      <c r="AT2181" s="151"/>
      <c r="AU2181" s="151"/>
      <c r="AV2181" s="151"/>
      <c r="AW2181" s="151"/>
      <c r="AX2181" s="151"/>
      <c r="AY2181" s="151"/>
      <c r="AZ2181" s="151"/>
      <c r="BA2181" s="151"/>
      <c r="BB2181" s="151"/>
      <c r="BC2181" s="151"/>
      <c r="BD2181" s="151"/>
      <c r="BE2181" s="151"/>
      <c r="BF2181" s="151"/>
      <c r="BG2181" s="151"/>
      <c r="BH2181" s="151"/>
    </row>
    <row r="2182" spans="1:60" outlineLevel="1" x14ac:dyDescent="0.2">
      <c r="A2182" s="158"/>
      <c r="B2182" s="159"/>
      <c r="C2182" s="201" t="s">
        <v>1182</v>
      </c>
      <c r="D2182" s="193"/>
      <c r="E2182" s="194">
        <v>-1.4</v>
      </c>
      <c r="F2182" s="160"/>
      <c r="G2182" s="160"/>
      <c r="H2182" s="160"/>
      <c r="I2182" s="160"/>
      <c r="J2182" s="160"/>
      <c r="K2182" s="160"/>
      <c r="L2182" s="160"/>
      <c r="M2182" s="160"/>
      <c r="N2182" s="160"/>
      <c r="O2182" s="160"/>
      <c r="P2182" s="160"/>
      <c r="Q2182" s="160"/>
      <c r="R2182" s="160"/>
      <c r="S2182" s="160"/>
      <c r="T2182" s="160"/>
      <c r="U2182" s="160"/>
      <c r="V2182" s="160"/>
      <c r="W2182" s="160"/>
      <c r="X2182" s="151"/>
      <c r="Y2182" s="151"/>
      <c r="Z2182" s="151"/>
      <c r="AA2182" s="151"/>
      <c r="AB2182" s="151"/>
      <c r="AC2182" s="151"/>
      <c r="AD2182" s="151"/>
      <c r="AE2182" s="151"/>
      <c r="AF2182" s="151"/>
      <c r="AG2182" s="151" t="s">
        <v>305</v>
      </c>
      <c r="AH2182" s="151">
        <v>0</v>
      </c>
      <c r="AI2182" s="151"/>
      <c r="AJ2182" s="151"/>
      <c r="AK2182" s="151"/>
      <c r="AL2182" s="151"/>
      <c r="AM2182" s="151"/>
      <c r="AN2182" s="151"/>
      <c r="AO2182" s="151"/>
      <c r="AP2182" s="151"/>
      <c r="AQ2182" s="151"/>
      <c r="AR2182" s="151"/>
      <c r="AS2182" s="151"/>
      <c r="AT2182" s="151"/>
      <c r="AU2182" s="151"/>
      <c r="AV2182" s="151"/>
      <c r="AW2182" s="151"/>
      <c r="AX2182" s="151"/>
      <c r="AY2182" s="151"/>
      <c r="AZ2182" s="151"/>
      <c r="BA2182" s="151"/>
      <c r="BB2182" s="151"/>
      <c r="BC2182" s="151"/>
      <c r="BD2182" s="151"/>
      <c r="BE2182" s="151"/>
      <c r="BF2182" s="151"/>
      <c r="BG2182" s="151"/>
      <c r="BH2182" s="151"/>
    </row>
    <row r="2183" spans="1:60" outlineLevel="1" x14ac:dyDescent="0.2">
      <c r="A2183" s="158"/>
      <c r="B2183" s="159"/>
      <c r="C2183" s="201" t="s">
        <v>1049</v>
      </c>
      <c r="D2183" s="193"/>
      <c r="E2183" s="194">
        <v>-1.6</v>
      </c>
      <c r="F2183" s="160"/>
      <c r="G2183" s="160"/>
      <c r="H2183" s="160"/>
      <c r="I2183" s="160"/>
      <c r="J2183" s="160"/>
      <c r="K2183" s="160"/>
      <c r="L2183" s="160"/>
      <c r="M2183" s="160"/>
      <c r="N2183" s="160"/>
      <c r="O2183" s="160"/>
      <c r="P2183" s="160"/>
      <c r="Q2183" s="160"/>
      <c r="R2183" s="160"/>
      <c r="S2183" s="160"/>
      <c r="T2183" s="160"/>
      <c r="U2183" s="160"/>
      <c r="V2183" s="160"/>
      <c r="W2183" s="160"/>
      <c r="X2183" s="151"/>
      <c r="Y2183" s="151"/>
      <c r="Z2183" s="151"/>
      <c r="AA2183" s="151"/>
      <c r="AB2183" s="151"/>
      <c r="AC2183" s="151"/>
      <c r="AD2183" s="151"/>
      <c r="AE2183" s="151"/>
      <c r="AF2183" s="151"/>
      <c r="AG2183" s="151" t="s">
        <v>305</v>
      </c>
      <c r="AH2183" s="151">
        <v>0</v>
      </c>
      <c r="AI2183" s="151"/>
      <c r="AJ2183" s="151"/>
      <c r="AK2183" s="151"/>
      <c r="AL2183" s="151"/>
      <c r="AM2183" s="151"/>
      <c r="AN2183" s="151"/>
      <c r="AO2183" s="151"/>
      <c r="AP2183" s="151"/>
      <c r="AQ2183" s="151"/>
      <c r="AR2183" s="151"/>
      <c r="AS2183" s="151"/>
      <c r="AT2183" s="151"/>
      <c r="AU2183" s="151"/>
      <c r="AV2183" s="151"/>
      <c r="AW2183" s="151"/>
      <c r="AX2183" s="151"/>
      <c r="AY2183" s="151"/>
      <c r="AZ2183" s="151"/>
      <c r="BA2183" s="151"/>
      <c r="BB2183" s="151"/>
      <c r="BC2183" s="151"/>
      <c r="BD2183" s="151"/>
      <c r="BE2183" s="151"/>
      <c r="BF2183" s="151"/>
      <c r="BG2183" s="151"/>
      <c r="BH2183" s="151"/>
    </row>
    <row r="2184" spans="1:60" outlineLevel="1" x14ac:dyDescent="0.2">
      <c r="A2184" s="158"/>
      <c r="B2184" s="159"/>
      <c r="C2184" s="201" t="s">
        <v>1173</v>
      </c>
      <c r="D2184" s="193"/>
      <c r="E2184" s="194">
        <v>-1.89</v>
      </c>
      <c r="F2184" s="160"/>
      <c r="G2184" s="160"/>
      <c r="H2184" s="160"/>
      <c r="I2184" s="160"/>
      <c r="J2184" s="160"/>
      <c r="K2184" s="160"/>
      <c r="L2184" s="160"/>
      <c r="M2184" s="160"/>
      <c r="N2184" s="160"/>
      <c r="O2184" s="160"/>
      <c r="P2184" s="160"/>
      <c r="Q2184" s="160"/>
      <c r="R2184" s="160"/>
      <c r="S2184" s="160"/>
      <c r="T2184" s="160"/>
      <c r="U2184" s="160"/>
      <c r="V2184" s="160"/>
      <c r="W2184" s="160"/>
      <c r="X2184" s="151"/>
      <c r="Y2184" s="151"/>
      <c r="Z2184" s="151"/>
      <c r="AA2184" s="151"/>
      <c r="AB2184" s="151"/>
      <c r="AC2184" s="151"/>
      <c r="AD2184" s="151"/>
      <c r="AE2184" s="151"/>
      <c r="AF2184" s="151"/>
      <c r="AG2184" s="151" t="s">
        <v>305</v>
      </c>
      <c r="AH2184" s="151">
        <v>0</v>
      </c>
      <c r="AI2184" s="151"/>
      <c r="AJ2184" s="151"/>
      <c r="AK2184" s="151"/>
      <c r="AL2184" s="151"/>
      <c r="AM2184" s="151"/>
      <c r="AN2184" s="151"/>
      <c r="AO2184" s="151"/>
      <c r="AP2184" s="151"/>
      <c r="AQ2184" s="151"/>
      <c r="AR2184" s="151"/>
      <c r="AS2184" s="151"/>
      <c r="AT2184" s="151"/>
      <c r="AU2184" s="151"/>
      <c r="AV2184" s="151"/>
      <c r="AW2184" s="151"/>
      <c r="AX2184" s="151"/>
      <c r="AY2184" s="151"/>
      <c r="AZ2184" s="151"/>
      <c r="BA2184" s="151"/>
      <c r="BB2184" s="151"/>
      <c r="BC2184" s="151"/>
      <c r="BD2184" s="151"/>
      <c r="BE2184" s="151"/>
      <c r="BF2184" s="151"/>
      <c r="BG2184" s="151"/>
      <c r="BH2184" s="151"/>
    </row>
    <row r="2185" spans="1:60" outlineLevel="1" x14ac:dyDescent="0.2">
      <c r="A2185" s="158"/>
      <c r="B2185" s="159"/>
      <c r="C2185" s="201" t="s">
        <v>1174</v>
      </c>
      <c r="D2185" s="193"/>
      <c r="E2185" s="194">
        <v>1.53</v>
      </c>
      <c r="F2185" s="160"/>
      <c r="G2185" s="160"/>
      <c r="H2185" s="160"/>
      <c r="I2185" s="160"/>
      <c r="J2185" s="160"/>
      <c r="K2185" s="160"/>
      <c r="L2185" s="160"/>
      <c r="M2185" s="160"/>
      <c r="N2185" s="160"/>
      <c r="O2185" s="160"/>
      <c r="P2185" s="160"/>
      <c r="Q2185" s="160"/>
      <c r="R2185" s="160"/>
      <c r="S2185" s="160"/>
      <c r="T2185" s="160"/>
      <c r="U2185" s="160"/>
      <c r="V2185" s="160"/>
      <c r="W2185" s="160"/>
      <c r="X2185" s="151"/>
      <c r="Y2185" s="151"/>
      <c r="Z2185" s="151"/>
      <c r="AA2185" s="151"/>
      <c r="AB2185" s="151"/>
      <c r="AC2185" s="151"/>
      <c r="AD2185" s="151"/>
      <c r="AE2185" s="151"/>
      <c r="AF2185" s="151"/>
      <c r="AG2185" s="151" t="s">
        <v>305</v>
      </c>
      <c r="AH2185" s="151">
        <v>0</v>
      </c>
      <c r="AI2185" s="151"/>
      <c r="AJ2185" s="151"/>
      <c r="AK2185" s="151"/>
      <c r="AL2185" s="151"/>
      <c r="AM2185" s="151"/>
      <c r="AN2185" s="151"/>
      <c r="AO2185" s="151"/>
      <c r="AP2185" s="151"/>
      <c r="AQ2185" s="151"/>
      <c r="AR2185" s="151"/>
      <c r="AS2185" s="151"/>
      <c r="AT2185" s="151"/>
      <c r="AU2185" s="151"/>
      <c r="AV2185" s="151"/>
      <c r="AW2185" s="151"/>
      <c r="AX2185" s="151"/>
      <c r="AY2185" s="151"/>
      <c r="AZ2185" s="151"/>
      <c r="BA2185" s="151"/>
      <c r="BB2185" s="151"/>
      <c r="BC2185" s="151"/>
      <c r="BD2185" s="151"/>
      <c r="BE2185" s="151"/>
      <c r="BF2185" s="151"/>
      <c r="BG2185" s="151"/>
      <c r="BH2185" s="151"/>
    </row>
    <row r="2186" spans="1:60" outlineLevel="1" x14ac:dyDescent="0.2">
      <c r="A2186" s="158"/>
      <c r="B2186" s="159"/>
      <c r="C2186" s="201" t="s">
        <v>1183</v>
      </c>
      <c r="D2186" s="193"/>
      <c r="E2186" s="194">
        <v>18.75</v>
      </c>
      <c r="F2186" s="160"/>
      <c r="G2186" s="160"/>
      <c r="H2186" s="160"/>
      <c r="I2186" s="160"/>
      <c r="J2186" s="160"/>
      <c r="K2186" s="160"/>
      <c r="L2186" s="160"/>
      <c r="M2186" s="160"/>
      <c r="N2186" s="160"/>
      <c r="O2186" s="160"/>
      <c r="P2186" s="160"/>
      <c r="Q2186" s="160"/>
      <c r="R2186" s="160"/>
      <c r="S2186" s="160"/>
      <c r="T2186" s="160"/>
      <c r="U2186" s="160"/>
      <c r="V2186" s="160"/>
      <c r="W2186" s="160"/>
      <c r="X2186" s="151"/>
      <c r="Y2186" s="151"/>
      <c r="Z2186" s="151"/>
      <c r="AA2186" s="151"/>
      <c r="AB2186" s="151"/>
      <c r="AC2186" s="151"/>
      <c r="AD2186" s="151"/>
      <c r="AE2186" s="151"/>
      <c r="AF2186" s="151"/>
      <c r="AG2186" s="151" t="s">
        <v>305</v>
      </c>
      <c r="AH2186" s="151">
        <v>0</v>
      </c>
      <c r="AI2186" s="151"/>
      <c r="AJ2186" s="151"/>
      <c r="AK2186" s="151"/>
      <c r="AL2186" s="151"/>
      <c r="AM2186" s="151"/>
      <c r="AN2186" s="151"/>
      <c r="AO2186" s="151"/>
      <c r="AP2186" s="151"/>
      <c r="AQ2186" s="151"/>
      <c r="AR2186" s="151"/>
      <c r="AS2186" s="151"/>
      <c r="AT2186" s="151"/>
      <c r="AU2186" s="151"/>
      <c r="AV2186" s="151"/>
      <c r="AW2186" s="151"/>
      <c r="AX2186" s="151"/>
      <c r="AY2186" s="151"/>
      <c r="AZ2186" s="151"/>
      <c r="BA2186" s="151"/>
      <c r="BB2186" s="151"/>
      <c r="BC2186" s="151"/>
      <c r="BD2186" s="151"/>
      <c r="BE2186" s="151"/>
      <c r="BF2186" s="151"/>
      <c r="BG2186" s="151"/>
      <c r="BH2186" s="151"/>
    </row>
    <row r="2187" spans="1:60" outlineLevel="1" x14ac:dyDescent="0.2">
      <c r="A2187" s="158"/>
      <c r="B2187" s="159"/>
      <c r="C2187" s="201" t="s">
        <v>1182</v>
      </c>
      <c r="D2187" s="193"/>
      <c r="E2187" s="194">
        <v>-1.4</v>
      </c>
      <c r="F2187" s="160"/>
      <c r="G2187" s="160"/>
      <c r="H2187" s="160"/>
      <c r="I2187" s="160"/>
      <c r="J2187" s="160"/>
      <c r="K2187" s="160"/>
      <c r="L2187" s="160"/>
      <c r="M2187" s="160"/>
      <c r="N2187" s="160"/>
      <c r="O2187" s="160"/>
      <c r="P2187" s="160"/>
      <c r="Q2187" s="160"/>
      <c r="R2187" s="160"/>
      <c r="S2187" s="160"/>
      <c r="T2187" s="160"/>
      <c r="U2187" s="160"/>
      <c r="V2187" s="160"/>
      <c r="W2187" s="160"/>
      <c r="X2187" s="151"/>
      <c r="Y2187" s="151"/>
      <c r="Z2187" s="151"/>
      <c r="AA2187" s="151"/>
      <c r="AB2187" s="151"/>
      <c r="AC2187" s="151"/>
      <c r="AD2187" s="151"/>
      <c r="AE2187" s="151"/>
      <c r="AF2187" s="151"/>
      <c r="AG2187" s="151" t="s">
        <v>305</v>
      </c>
      <c r="AH2187" s="151">
        <v>0</v>
      </c>
      <c r="AI2187" s="151"/>
      <c r="AJ2187" s="151"/>
      <c r="AK2187" s="151"/>
      <c r="AL2187" s="151"/>
      <c r="AM2187" s="151"/>
      <c r="AN2187" s="151"/>
      <c r="AO2187" s="151"/>
      <c r="AP2187" s="151"/>
      <c r="AQ2187" s="151"/>
      <c r="AR2187" s="151"/>
      <c r="AS2187" s="151"/>
      <c r="AT2187" s="151"/>
      <c r="AU2187" s="151"/>
      <c r="AV2187" s="151"/>
      <c r="AW2187" s="151"/>
      <c r="AX2187" s="151"/>
      <c r="AY2187" s="151"/>
      <c r="AZ2187" s="151"/>
      <c r="BA2187" s="151"/>
      <c r="BB2187" s="151"/>
      <c r="BC2187" s="151"/>
      <c r="BD2187" s="151"/>
      <c r="BE2187" s="151"/>
      <c r="BF2187" s="151"/>
      <c r="BG2187" s="151"/>
      <c r="BH2187" s="151"/>
    </row>
    <row r="2188" spans="1:60" outlineLevel="1" x14ac:dyDescent="0.2">
      <c r="A2188" s="158"/>
      <c r="B2188" s="159"/>
      <c r="C2188" s="201" t="s">
        <v>1255</v>
      </c>
      <c r="D2188" s="193"/>
      <c r="E2188" s="194">
        <v>24.75</v>
      </c>
      <c r="F2188" s="160"/>
      <c r="G2188" s="160"/>
      <c r="H2188" s="160"/>
      <c r="I2188" s="160"/>
      <c r="J2188" s="160"/>
      <c r="K2188" s="160"/>
      <c r="L2188" s="160"/>
      <c r="M2188" s="160"/>
      <c r="N2188" s="160"/>
      <c r="O2188" s="160"/>
      <c r="P2188" s="160"/>
      <c r="Q2188" s="160"/>
      <c r="R2188" s="160"/>
      <c r="S2188" s="160"/>
      <c r="T2188" s="160"/>
      <c r="U2188" s="160"/>
      <c r="V2188" s="160"/>
      <c r="W2188" s="160"/>
      <c r="X2188" s="151"/>
      <c r="Y2188" s="151"/>
      <c r="Z2188" s="151"/>
      <c r="AA2188" s="151"/>
      <c r="AB2188" s="151"/>
      <c r="AC2188" s="151"/>
      <c r="AD2188" s="151"/>
      <c r="AE2188" s="151"/>
      <c r="AF2188" s="151"/>
      <c r="AG2188" s="151" t="s">
        <v>305</v>
      </c>
      <c r="AH2188" s="151">
        <v>0</v>
      </c>
      <c r="AI2188" s="151"/>
      <c r="AJ2188" s="151"/>
      <c r="AK2188" s="151"/>
      <c r="AL2188" s="151"/>
      <c r="AM2188" s="151"/>
      <c r="AN2188" s="151"/>
      <c r="AO2188" s="151"/>
      <c r="AP2188" s="151"/>
      <c r="AQ2188" s="151"/>
      <c r="AR2188" s="151"/>
      <c r="AS2188" s="151"/>
      <c r="AT2188" s="151"/>
      <c r="AU2188" s="151"/>
      <c r="AV2188" s="151"/>
      <c r="AW2188" s="151"/>
      <c r="AX2188" s="151"/>
      <c r="AY2188" s="151"/>
      <c r="AZ2188" s="151"/>
      <c r="BA2188" s="151"/>
      <c r="BB2188" s="151"/>
      <c r="BC2188" s="151"/>
      <c r="BD2188" s="151"/>
      <c r="BE2188" s="151"/>
      <c r="BF2188" s="151"/>
      <c r="BG2188" s="151"/>
      <c r="BH2188" s="151"/>
    </row>
    <row r="2189" spans="1:60" outlineLevel="1" x14ac:dyDescent="0.2">
      <c r="A2189" s="158"/>
      <c r="B2189" s="159"/>
      <c r="C2189" s="201" t="s">
        <v>1185</v>
      </c>
      <c r="D2189" s="193"/>
      <c r="E2189" s="194">
        <v>-2.7</v>
      </c>
      <c r="F2189" s="160"/>
      <c r="G2189" s="160"/>
      <c r="H2189" s="160"/>
      <c r="I2189" s="160"/>
      <c r="J2189" s="160"/>
      <c r="K2189" s="160"/>
      <c r="L2189" s="160"/>
      <c r="M2189" s="160"/>
      <c r="N2189" s="160"/>
      <c r="O2189" s="160"/>
      <c r="P2189" s="160"/>
      <c r="Q2189" s="160"/>
      <c r="R2189" s="160"/>
      <c r="S2189" s="160"/>
      <c r="T2189" s="160"/>
      <c r="U2189" s="160"/>
      <c r="V2189" s="160"/>
      <c r="W2189" s="160"/>
      <c r="X2189" s="151"/>
      <c r="Y2189" s="151"/>
      <c r="Z2189" s="151"/>
      <c r="AA2189" s="151"/>
      <c r="AB2189" s="151"/>
      <c r="AC2189" s="151"/>
      <c r="AD2189" s="151"/>
      <c r="AE2189" s="151"/>
      <c r="AF2189" s="151"/>
      <c r="AG2189" s="151" t="s">
        <v>305</v>
      </c>
      <c r="AH2189" s="151">
        <v>0</v>
      </c>
      <c r="AI2189" s="151"/>
      <c r="AJ2189" s="151"/>
      <c r="AK2189" s="151"/>
      <c r="AL2189" s="151"/>
      <c r="AM2189" s="151"/>
      <c r="AN2189" s="151"/>
      <c r="AO2189" s="151"/>
      <c r="AP2189" s="151"/>
      <c r="AQ2189" s="151"/>
      <c r="AR2189" s="151"/>
      <c r="AS2189" s="151"/>
      <c r="AT2189" s="151"/>
      <c r="AU2189" s="151"/>
      <c r="AV2189" s="151"/>
      <c r="AW2189" s="151"/>
      <c r="AX2189" s="151"/>
      <c r="AY2189" s="151"/>
      <c r="AZ2189" s="151"/>
      <c r="BA2189" s="151"/>
      <c r="BB2189" s="151"/>
      <c r="BC2189" s="151"/>
      <c r="BD2189" s="151"/>
      <c r="BE2189" s="151"/>
      <c r="BF2189" s="151"/>
      <c r="BG2189" s="151"/>
      <c r="BH2189" s="151"/>
    </row>
    <row r="2190" spans="1:60" outlineLevel="1" x14ac:dyDescent="0.2">
      <c r="A2190" s="158"/>
      <c r="B2190" s="159"/>
      <c r="C2190" s="201" t="s">
        <v>1256</v>
      </c>
      <c r="D2190" s="193"/>
      <c r="E2190" s="194">
        <v>35.4</v>
      </c>
      <c r="F2190" s="160"/>
      <c r="G2190" s="160"/>
      <c r="H2190" s="160"/>
      <c r="I2190" s="160"/>
      <c r="J2190" s="160"/>
      <c r="K2190" s="160"/>
      <c r="L2190" s="160"/>
      <c r="M2190" s="160"/>
      <c r="N2190" s="160"/>
      <c r="O2190" s="160"/>
      <c r="P2190" s="160"/>
      <c r="Q2190" s="160"/>
      <c r="R2190" s="160"/>
      <c r="S2190" s="160"/>
      <c r="T2190" s="160"/>
      <c r="U2190" s="160"/>
      <c r="V2190" s="160"/>
      <c r="W2190" s="160"/>
      <c r="X2190" s="151"/>
      <c r="Y2190" s="151"/>
      <c r="Z2190" s="151"/>
      <c r="AA2190" s="151"/>
      <c r="AB2190" s="151"/>
      <c r="AC2190" s="151"/>
      <c r="AD2190" s="151"/>
      <c r="AE2190" s="151"/>
      <c r="AF2190" s="151"/>
      <c r="AG2190" s="151" t="s">
        <v>305</v>
      </c>
      <c r="AH2190" s="151">
        <v>0</v>
      </c>
      <c r="AI2190" s="151"/>
      <c r="AJ2190" s="151"/>
      <c r="AK2190" s="151"/>
      <c r="AL2190" s="151"/>
      <c r="AM2190" s="151"/>
      <c r="AN2190" s="151"/>
      <c r="AO2190" s="151"/>
      <c r="AP2190" s="151"/>
      <c r="AQ2190" s="151"/>
      <c r="AR2190" s="151"/>
      <c r="AS2190" s="151"/>
      <c r="AT2190" s="151"/>
      <c r="AU2190" s="151"/>
      <c r="AV2190" s="151"/>
      <c r="AW2190" s="151"/>
      <c r="AX2190" s="151"/>
      <c r="AY2190" s="151"/>
      <c r="AZ2190" s="151"/>
      <c r="BA2190" s="151"/>
      <c r="BB2190" s="151"/>
      <c r="BC2190" s="151"/>
      <c r="BD2190" s="151"/>
      <c r="BE2190" s="151"/>
      <c r="BF2190" s="151"/>
      <c r="BG2190" s="151"/>
      <c r="BH2190" s="151"/>
    </row>
    <row r="2191" spans="1:60" outlineLevel="1" x14ac:dyDescent="0.2">
      <c r="A2191" s="158"/>
      <c r="B2191" s="159"/>
      <c r="C2191" s="201" t="s">
        <v>1166</v>
      </c>
      <c r="D2191" s="193"/>
      <c r="E2191" s="194">
        <v>-2.4</v>
      </c>
      <c r="F2191" s="160"/>
      <c r="G2191" s="160"/>
      <c r="H2191" s="160"/>
      <c r="I2191" s="160"/>
      <c r="J2191" s="160"/>
      <c r="K2191" s="160"/>
      <c r="L2191" s="160"/>
      <c r="M2191" s="160"/>
      <c r="N2191" s="160"/>
      <c r="O2191" s="160"/>
      <c r="P2191" s="160"/>
      <c r="Q2191" s="160"/>
      <c r="R2191" s="160"/>
      <c r="S2191" s="160"/>
      <c r="T2191" s="160"/>
      <c r="U2191" s="160"/>
      <c r="V2191" s="160"/>
      <c r="W2191" s="160"/>
      <c r="X2191" s="151"/>
      <c r="Y2191" s="151"/>
      <c r="Z2191" s="151"/>
      <c r="AA2191" s="151"/>
      <c r="AB2191" s="151"/>
      <c r="AC2191" s="151"/>
      <c r="AD2191" s="151"/>
      <c r="AE2191" s="151"/>
      <c r="AF2191" s="151"/>
      <c r="AG2191" s="151" t="s">
        <v>305</v>
      </c>
      <c r="AH2191" s="151">
        <v>0</v>
      </c>
      <c r="AI2191" s="151"/>
      <c r="AJ2191" s="151"/>
      <c r="AK2191" s="151"/>
      <c r="AL2191" s="151"/>
      <c r="AM2191" s="151"/>
      <c r="AN2191" s="151"/>
      <c r="AO2191" s="151"/>
      <c r="AP2191" s="151"/>
      <c r="AQ2191" s="151"/>
      <c r="AR2191" s="151"/>
      <c r="AS2191" s="151"/>
      <c r="AT2191" s="151"/>
      <c r="AU2191" s="151"/>
      <c r="AV2191" s="151"/>
      <c r="AW2191" s="151"/>
      <c r="AX2191" s="151"/>
      <c r="AY2191" s="151"/>
      <c r="AZ2191" s="151"/>
      <c r="BA2191" s="151"/>
      <c r="BB2191" s="151"/>
      <c r="BC2191" s="151"/>
      <c r="BD2191" s="151"/>
      <c r="BE2191" s="151"/>
      <c r="BF2191" s="151"/>
      <c r="BG2191" s="151"/>
      <c r="BH2191" s="151"/>
    </row>
    <row r="2192" spans="1:60" outlineLevel="1" x14ac:dyDescent="0.2">
      <c r="A2192" s="158"/>
      <c r="B2192" s="159"/>
      <c r="C2192" s="201" t="s">
        <v>1170</v>
      </c>
      <c r="D2192" s="193"/>
      <c r="E2192" s="194">
        <v>-2.73</v>
      </c>
      <c r="F2192" s="160"/>
      <c r="G2192" s="160"/>
      <c r="H2192" s="160"/>
      <c r="I2192" s="160"/>
      <c r="J2192" s="160"/>
      <c r="K2192" s="160"/>
      <c r="L2192" s="160"/>
      <c r="M2192" s="160"/>
      <c r="N2192" s="160"/>
      <c r="O2192" s="160"/>
      <c r="P2192" s="160"/>
      <c r="Q2192" s="160"/>
      <c r="R2192" s="160"/>
      <c r="S2192" s="160"/>
      <c r="T2192" s="160"/>
      <c r="U2192" s="160"/>
      <c r="V2192" s="160"/>
      <c r="W2192" s="160"/>
      <c r="X2192" s="151"/>
      <c r="Y2192" s="151"/>
      <c r="Z2192" s="151"/>
      <c r="AA2192" s="151"/>
      <c r="AB2192" s="151"/>
      <c r="AC2192" s="151"/>
      <c r="AD2192" s="151"/>
      <c r="AE2192" s="151"/>
      <c r="AF2192" s="151"/>
      <c r="AG2192" s="151" t="s">
        <v>305</v>
      </c>
      <c r="AH2192" s="151">
        <v>0</v>
      </c>
      <c r="AI2192" s="151"/>
      <c r="AJ2192" s="151"/>
      <c r="AK2192" s="151"/>
      <c r="AL2192" s="151"/>
      <c r="AM2192" s="151"/>
      <c r="AN2192" s="151"/>
      <c r="AO2192" s="151"/>
      <c r="AP2192" s="151"/>
      <c r="AQ2192" s="151"/>
      <c r="AR2192" s="151"/>
      <c r="AS2192" s="151"/>
      <c r="AT2192" s="151"/>
      <c r="AU2192" s="151"/>
      <c r="AV2192" s="151"/>
      <c r="AW2192" s="151"/>
      <c r="AX2192" s="151"/>
      <c r="AY2192" s="151"/>
      <c r="AZ2192" s="151"/>
      <c r="BA2192" s="151"/>
      <c r="BB2192" s="151"/>
      <c r="BC2192" s="151"/>
      <c r="BD2192" s="151"/>
      <c r="BE2192" s="151"/>
      <c r="BF2192" s="151"/>
      <c r="BG2192" s="151"/>
      <c r="BH2192" s="151"/>
    </row>
    <row r="2193" spans="1:60" outlineLevel="1" x14ac:dyDescent="0.2">
      <c r="A2193" s="158"/>
      <c r="B2193" s="159"/>
      <c r="C2193" s="201" t="s">
        <v>1171</v>
      </c>
      <c r="D2193" s="193"/>
      <c r="E2193" s="194">
        <v>1.65</v>
      </c>
      <c r="F2193" s="160"/>
      <c r="G2193" s="160"/>
      <c r="H2193" s="160"/>
      <c r="I2193" s="160"/>
      <c r="J2193" s="160"/>
      <c r="K2193" s="160"/>
      <c r="L2193" s="160"/>
      <c r="M2193" s="160"/>
      <c r="N2193" s="160"/>
      <c r="O2193" s="160"/>
      <c r="P2193" s="160"/>
      <c r="Q2193" s="160"/>
      <c r="R2193" s="160"/>
      <c r="S2193" s="160"/>
      <c r="T2193" s="160"/>
      <c r="U2193" s="160"/>
      <c r="V2193" s="160"/>
      <c r="W2193" s="160"/>
      <c r="X2193" s="151"/>
      <c r="Y2193" s="151"/>
      <c r="Z2193" s="151"/>
      <c r="AA2193" s="151"/>
      <c r="AB2193" s="151"/>
      <c r="AC2193" s="151"/>
      <c r="AD2193" s="151"/>
      <c r="AE2193" s="151"/>
      <c r="AF2193" s="151"/>
      <c r="AG2193" s="151" t="s">
        <v>305</v>
      </c>
      <c r="AH2193" s="151">
        <v>0</v>
      </c>
      <c r="AI2193" s="151"/>
      <c r="AJ2193" s="151"/>
      <c r="AK2193" s="151"/>
      <c r="AL2193" s="151"/>
      <c r="AM2193" s="151"/>
      <c r="AN2193" s="151"/>
      <c r="AO2193" s="151"/>
      <c r="AP2193" s="151"/>
      <c r="AQ2193" s="151"/>
      <c r="AR2193" s="151"/>
      <c r="AS2193" s="151"/>
      <c r="AT2193" s="151"/>
      <c r="AU2193" s="151"/>
      <c r="AV2193" s="151"/>
      <c r="AW2193" s="151"/>
      <c r="AX2193" s="151"/>
      <c r="AY2193" s="151"/>
      <c r="AZ2193" s="151"/>
      <c r="BA2193" s="151"/>
      <c r="BB2193" s="151"/>
      <c r="BC2193" s="151"/>
      <c r="BD2193" s="151"/>
      <c r="BE2193" s="151"/>
      <c r="BF2193" s="151"/>
      <c r="BG2193" s="151"/>
      <c r="BH2193" s="151"/>
    </row>
    <row r="2194" spans="1:60" outlineLevel="1" x14ac:dyDescent="0.2">
      <c r="A2194" s="158"/>
      <c r="B2194" s="159"/>
      <c r="C2194" s="201" t="s">
        <v>1257</v>
      </c>
      <c r="D2194" s="193"/>
      <c r="E2194" s="194">
        <v>40.875</v>
      </c>
      <c r="F2194" s="160"/>
      <c r="G2194" s="160"/>
      <c r="H2194" s="160"/>
      <c r="I2194" s="160"/>
      <c r="J2194" s="160"/>
      <c r="K2194" s="160"/>
      <c r="L2194" s="160"/>
      <c r="M2194" s="160"/>
      <c r="N2194" s="160"/>
      <c r="O2194" s="160"/>
      <c r="P2194" s="160"/>
      <c r="Q2194" s="160"/>
      <c r="R2194" s="160"/>
      <c r="S2194" s="160"/>
      <c r="T2194" s="160"/>
      <c r="U2194" s="160"/>
      <c r="V2194" s="160"/>
      <c r="W2194" s="160"/>
      <c r="X2194" s="151"/>
      <c r="Y2194" s="151"/>
      <c r="Z2194" s="151"/>
      <c r="AA2194" s="151"/>
      <c r="AB2194" s="151"/>
      <c r="AC2194" s="151"/>
      <c r="AD2194" s="151"/>
      <c r="AE2194" s="151"/>
      <c r="AF2194" s="151"/>
      <c r="AG2194" s="151" t="s">
        <v>305</v>
      </c>
      <c r="AH2194" s="151">
        <v>0</v>
      </c>
      <c r="AI2194" s="151"/>
      <c r="AJ2194" s="151"/>
      <c r="AK2194" s="151"/>
      <c r="AL2194" s="151"/>
      <c r="AM2194" s="151"/>
      <c r="AN2194" s="151"/>
      <c r="AO2194" s="151"/>
      <c r="AP2194" s="151"/>
      <c r="AQ2194" s="151"/>
      <c r="AR2194" s="151"/>
      <c r="AS2194" s="151"/>
      <c r="AT2194" s="151"/>
      <c r="AU2194" s="151"/>
      <c r="AV2194" s="151"/>
      <c r="AW2194" s="151"/>
      <c r="AX2194" s="151"/>
      <c r="AY2194" s="151"/>
      <c r="AZ2194" s="151"/>
      <c r="BA2194" s="151"/>
      <c r="BB2194" s="151"/>
      <c r="BC2194" s="151"/>
      <c r="BD2194" s="151"/>
      <c r="BE2194" s="151"/>
      <c r="BF2194" s="151"/>
      <c r="BG2194" s="151"/>
      <c r="BH2194" s="151"/>
    </row>
    <row r="2195" spans="1:60" outlineLevel="1" x14ac:dyDescent="0.2">
      <c r="A2195" s="158"/>
      <c r="B2195" s="159"/>
      <c r="C2195" s="201" t="s">
        <v>1049</v>
      </c>
      <c r="D2195" s="193"/>
      <c r="E2195" s="194">
        <v>-1.6</v>
      </c>
      <c r="F2195" s="160"/>
      <c r="G2195" s="160"/>
      <c r="H2195" s="160"/>
      <c r="I2195" s="160"/>
      <c r="J2195" s="160"/>
      <c r="K2195" s="160"/>
      <c r="L2195" s="160"/>
      <c r="M2195" s="160"/>
      <c r="N2195" s="160"/>
      <c r="O2195" s="160"/>
      <c r="P2195" s="160"/>
      <c r="Q2195" s="160"/>
      <c r="R2195" s="160"/>
      <c r="S2195" s="160"/>
      <c r="T2195" s="160"/>
      <c r="U2195" s="160"/>
      <c r="V2195" s="160"/>
      <c r="W2195" s="160"/>
      <c r="X2195" s="151"/>
      <c r="Y2195" s="151"/>
      <c r="Z2195" s="151"/>
      <c r="AA2195" s="151"/>
      <c r="AB2195" s="151"/>
      <c r="AC2195" s="151"/>
      <c r="AD2195" s="151"/>
      <c r="AE2195" s="151"/>
      <c r="AF2195" s="151"/>
      <c r="AG2195" s="151" t="s">
        <v>305</v>
      </c>
      <c r="AH2195" s="151">
        <v>0</v>
      </c>
      <c r="AI2195" s="151"/>
      <c r="AJ2195" s="151"/>
      <c r="AK2195" s="151"/>
      <c r="AL2195" s="151"/>
      <c r="AM2195" s="151"/>
      <c r="AN2195" s="151"/>
      <c r="AO2195" s="151"/>
      <c r="AP2195" s="151"/>
      <c r="AQ2195" s="151"/>
      <c r="AR2195" s="151"/>
      <c r="AS2195" s="151"/>
      <c r="AT2195" s="151"/>
      <c r="AU2195" s="151"/>
      <c r="AV2195" s="151"/>
      <c r="AW2195" s="151"/>
      <c r="AX2195" s="151"/>
      <c r="AY2195" s="151"/>
      <c r="AZ2195" s="151"/>
      <c r="BA2195" s="151"/>
      <c r="BB2195" s="151"/>
      <c r="BC2195" s="151"/>
      <c r="BD2195" s="151"/>
      <c r="BE2195" s="151"/>
      <c r="BF2195" s="151"/>
      <c r="BG2195" s="151"/>
      <c r="BH2195" s="151"/>
    </row>
    <row r="2196" spans="1:60" outlineLevel="1" x14ac:dyDescent="0.2">
      <c r="A2196" s="158"/>
      <c r="B2196" s="159"/>
      <c r="C2196" s="201" t="s">
        <v>1173</v>
      </c>
      <c r="D2196" s="193"/>
      <c r="E2196" s="194">
        <v>-1.89</v>
      </c>
      <c r="F2196" s="160"/>
      <c r="G2196" s="160"/>
      <c r="H2196" s="160"/>
      <c r="I2196" s="160"/>
      <c r="J2196" s="160"/>
      <c r="K2196" s="160"/>
      <c r="L2196" s="160"/>
      <c r="M2196" s="160"/>
      <c r="N2196" s="160"/>
      <c r="O2196" s="160"/>
      <c r="P2196" s="160"/>
      <c r="Q2196" s="160"/>
      <c r="R2196" s="160"/>
      <c r="S2196" s="160"/>
      <c r="T2196" s="160"/>
      <c r="U2196" s="160"/>
      <c r="V2196" s="160"/>
      <c r="W2196" s="160"/>
      <c r="X2196" s="151"/>
      <c r="Y2196" s="151"/>
      <c r="Z2196" s="151"/>
      <c r="AA2196" s="151"/>
      <c r="AB2196" s="151"/>
      <c r="AC2196" s="151"/>
      <c r="AD2196" s="151"/>
      <c r="AE2196" s="151"/>
      <c r="AF2196" s="151"/>
      <c r="AG2196" s="151" t="s">
        <v>305</v>
      </c>
      <c r="AH2196" s="151">
        <v>0</v>
      </c>
      <c r="AI2196" s="151"/>
      <c r="AJ2196" s="151"/>
      <c r="AK2196" s="151"/>
      <c r="AL2196" s="151"/>
      <c r="AM2196" s="151"/>
      <c r="AN2196" s="151"/>
      <c r="AO2196" s="151"/>
      <c r="AP2196" s="151"/>
      <c r="AQ2196" s="151"/>
      <c r="AR2196" s="151"/>
      <c r="AS2196" s="151"/>
      <c r="AT2196" s="151"/>
      <c r="AU2196" s="151"/>
      <c r="AV2196" s="151"/>
      <c r="AW2196" s="151"/>
      <c r="AX2196" s="151"/>
      <c r="AY2196" s="151"/>
      <c r="AZ2196" s="151"/>
      <c r="BA2196" s="151"/>
      <c r="BB2196" s="151"/>
      <c r="BC2196" s="151"/>
      <c r="BD2196" s="151"/>
      <c r="BE2196" s="151"/>
      <c r="BF2196" s="151"/>
      <c r="BG2196" s="151"/>
      <c r="BH2196" s="151"/>
    </row>
    <row r="2197" spans="1:60" outlineLevel="1" x14ac:dyDescent="0.2">
      <c r="A2197" s="158"/>
      <c r="B2197" s="159"/>
      <c r="C2197" s="201" t="s">
        <v>1174</v>
      </c>
      <c r="D2197" s="193"/>
      <c r="E2197" s="194">
        <v>1.53</v>
      </c>
      <c r="F2197" s="160"/>
      <c r="G2197" s="160"/>
      <c r="H2197" s="160"/>
      <c r="I2197" s="160"/>
      <c r="J2197" s="160"/>
      <c r="K2197" s="160"/>
      <c r="L2197" s="160"/>
      <c r="M2197" s="160"/>
      <c r="N2197" s="160"/>
      <c r="O2197" s="160"/>
      <c r="P2197" s="160"/>
      <c r="Q2197" s="160"/>
      <c r="R2197" s="160"/>
      <c r="S2197" s="160"/>
      <c r="T2197" s="160"/>
      <c r="U2197" s="160"/>
      <c r="V2197" s="160"/>
      <c r="W2197" s="160"/>
      <c r="X2197" s="151"/>
      <c r="Y2197" s="151"/>
      <c r="Z2197" s="151"/>
      <c r="AA2197" s="151"/>
      <c r="AB2197" s="151"/>
      <c r="AC2197" s="151"/>
      <c r="AD2197" s="151"/>
      <c r="AE2197" s="151"/>
      <c r="AF2197" s="151"/>
      <c r="AG2197" s="151" t="s">
        <v>305</v>
      </c>
      <c r="AH2197" s="151">
        <v>0</v>
      </c>
      <c r="AI2197" s="151"/>
      <c r="AJ2197" s="151"/>
      <c r="AK2197" s="151"/>
      <c r="AL2197" s="151"/>
      <c r="AM2197" s="151"/>
      <c r="AN2197" s="151"/>
      <c r="AO2197" s="151"/>
      <c r="AP2197" s="151"/>
      <c r="AQ2197" s="151"/>
      <c r="AR2197" s="151"/>
      <c r="AS2197" s="151"/>
      <c r="AT2197" s="151"/>
      <c r="AU2197" s="151"/>
      <c r="AV2197" s="151"/>
      <c r="AW2197" s="151"/>
      <c r="AX2197" s="151"/>
      <c r="AY2197" s="151"/>
      <c r="AZ2197" s="151"/>
      <c r="BA2197" s="151"/>
      <c r="BB2197" s="151"/>
      <c r="BC2197" s="151"/>
      <c r="BD2197" s="151"/>
      <c r="BE2197" s="151"/>
      <c r="BF2197" s="151"/>
      <c r="BG2197" s="151"/>
      <c r="BH2197" s="151"/>
    </row>
    <row r="2198" spans="1:60" outlineLevel="1" x14ac:dyDescent="0.2">
      <c r="A2198" s="158"/>
      <c r="B2198" s="159"/>
      <c r="C2198" s="201" t="s">
        <v>1258</v>
      </c>
      <c r="D2198" s="193"/>
      <c r="E2198" s="194">
        <v>25.5</v>
      </c>
      <c r="F2198" s="160"/>
      <c r="G2198" s="160"/>
      <c r="H2198" s="160"/>
      <c r="I2198" s="160"/>
      <c r="J2198" s="160"/>
      <c r="K2198" s="160"/>
      <c r="L2198" s="160"/>
      <c r="M2198" s="160"/>
      <c r="N2198" s="160"/>
      <c r="O2198" s="160"/>
      <c r="P2198" s="160"/>
      <c r="Q2198" s="160"/>
      <c r="R2198" s="160"/>
      <c r="S2198" s="160"/>
      <c r="T2198" s="160"/>
      <c r="U2198" s="160"/>
      <c r="V2198" s="160"/>
      <c r="W2198" s="160"/>
      <c r="X2198" s="151"/>
      <c r="Y2198" s="151"/>
      <c r="Z2198" s="151"/>
      <c r="AA2198" s="151"/>
      <c r="AB2198" s="151"/>
      <c r="AC2198" s="151"/>
      <c r="AD2198" s="151"/>
      <c r="AE2198" s="151"/>
      <c r="AF2198" s="151"/>
      <c r="AG2198" s="151" t="s">
        <v>305</v>
      </c>
      <c r="AH2198" s="151">
        <v>0</v>
      </c>
      <c r="AI2198" s="151"/>
      <c r="AJ2198" s="151"/>
      <c r="AK2198" s="151"/>
      <c r="AL2198" s="151"/>
      <c r="AM2198" s="151"/>
      <c r="AN2198" s="151"/>
      <c r="AO2198" s="151"/>
      <c r="AP2198" s="151"/>
      <c r="AQ2198" s="151"/>
      <c r="AR2198" s="151"/>
      <c r="AS2198" s="151"/>
      <c r="AT2198" s="151"/>
      <c r="AU2198" s="151"/>
      <c r="AV2198" s="151"/>
      <c r="AW2198" s="151"/>
      <c r="AX2198" s="151"/>
      <c r="AY2198" s="151"/>
      <c r="AZ2198" s="151"/>
      <c r="BA2198" s="151"/>
      <c r="BB2198" s="151"/>
      <c r="BC2198" s="151"/>
      <c r="BD2198" s="151"/>
      <c r="BE2198" s="151"/>
      <c r="BF2198" s="151"/>
      <c r="BG2198" s="151"/>
      <c r="BH2198" s="151"/>
    </row>
    <row r="2199" spans="1:60" outlineLevel="1" x14ac:dyDescent="0.2">
      <c r="A2199" s="158"/>
      <c r="B2199" s="159"/>
      <c r="C2199" s="201" t="s">
        <v>1166</v>
      </c>
      <c r="D2199" s="193"/>
      <c r="E2199" s="194">
        <v>-2.4</v>
      </c>
      <c r="F2199" s="160"/>
      <c r="G2199" s="160"/>
      <c r="H2199" s="160"/>
      <c r="I2199" s="160"/>
      <c r="J2199" s="160"/>
      <c r="K2199" s="160"/>
      <c r="L2199" s="160"/>
      <c r="M2199" s="160"/>
      <c r="N2199" s="160"/>
      <c r="O2199" s="160"/>
      <c r="P2199" s="160"/>
      <c r="Q2199" s="160"/>
      <c r="R2199" s="160"/>
      <c r="S2199" s="160"/>
      <c r="T2199" s="160"/>
      <c r="U2199" s="160"/>
      <c r="V2199" s="160"/>
      <c r="W2199" s="160"/>
      <c r="X2199" s="151"/>
      <c r="Y2199" s="151"/>
      <c r="Z2199" s="151"/>
      <c r="AA2199" s="151"/>
      <c r="AB2199" s="151"/>
      <c r="AC2199" s="151"/>
      <c r="AD2199" s="151"/>
      <c r="AE2199" s="151"/>
      <c r="AF2199" s="151"/>
      <c r="AG2199" s="151" t="s">
        <v>305</v>
      </c>
      <c r="AH2199" s="151">
        <v>0</v>
      </c>
      <c r="AI2199" s="151"/>
      <c r="AJ2199" s="151"/>
      <c r="AK2199" s="151"/>
      <c r="AL2199" s="151"/>
      <c r="AM2199" s="151"/>
      <c r="AN2199" s="151"/>
      <c r="AO2199" s="151"/>
      <c r="AP2199" s="151"/>
      <c r="AQ2199" s="151"/>
      <c r="AR2199" s="151"/>
      <c r="AS2199" s="151"/>
      <c r="AT2199" s="151"/>
      <c r="AU2199" s="151"/>
      <c r="AV2199" s="151"/>
      <c r="AW2199" s="151"/>
      <c r="AX2199" s="151"/>
      <c r="AY2199" s="151"/>
      <c r="AZ2199" s="151"/>
      <c r="BA2199" s="151"/>
      <c r="BB2199" s="151"/>
      <c r="BC2199" s="151"/>
      <c r="BD2199" s="151"/>
      <c r="BE2199" s="151"/>
      <c r="BF2199" s="151"/>
      <c r="BG2199" s="151"/>
      <c r="BH2199" s="151"/>
    </row>
    <row r="2200" spans="1:60" outlineLevel="1" x14ac:dyDescent="0.2">
      <c r="A2200" s="158"/>
      <c r="B2200" s="159"/>
      <c r="C2200" s="201" t="s">
        <v>1189</v>
      </c>
      <c r="D2200" s="193"/>
      <c r="E2200" s="194">
        <v>-2.4</v>
      </c>
      <c r="F2200" s="160"/>
      <c r="G2200" s="160"/>
      <c r="H2200" s="160"/>
      <c r="I2200" s="160"/>
      <c r="J2200" s="160"/>
      <c r="K2200" s="160"/>
      <c r="L2200" s="160"/>
      <c r="M2200" s="160"/>
      <c r="N2200" s="160"/>
      <c r="O2200" s="160"/>
      <c r="P2200" s="160"/>
      <c r="Q2200" s="160"/>
      <c r="R2200" s="160"/>
      <c r="S2200" s="160"/>
      <c r="T2200" s="160"/>
      <c r="U2200" s="160"/>
      <c r="V2200" s="160"/>
      <c r="W2200" s="160"/>
      <c r="X2200" s="151"/>
      <c r="Y2200" s="151"/>
      <c r="Z2200" s="151"/>
      <c r="AA2200" s="151"/>
      <c r="AB2200" s="151"/>
      <c r="AC2200" s="151"/>
      <c r="AD2200" s="151"/>
      <c r="AE2200" s="151"/>
      <c r="AF2200" s="151"/>
      <c r="AG2200" s="151" t="s">
        <v>305</v>
      </c>
      <c r="AH2200" s="151">
        <v>0</v>
      </c>
      <c r="AI2200" s="151"/>
      <c r="AJ2200" s="151"/>
      <c r="AK2200" s="151"/>
      <c r="AL2200" s="151"/>
      <c r="AM2200" s="151"/>
      <c r="AN2200" s="151"/>
      <c r="AO2200" s="151"/>
      <c r="AP2200" s="151"/>
      <c r="AQ2200" s="151"/>
      <c r="AR2200" s="151"/>
      <c r="AS2200" s="151"/>
      <c r="AT2200" s="151"/>
      <c r="AU2200" s="151"/>
      <c r="AV2200" s="151"/>
      <c r="AW2200" s="151"/>
      <c r="AX2200" s="151"/>
      <c r="AY2200" s="151"/>
      <c r="AZ2200" s="151"/>
      <c r="BA2200" s="151"/>
      <c r="BB2200" s="151"/>
      <c r="BC2200" s="151"/>
      <c r="BD2200" s="151"/>
      <c r="BE2200" s="151"/>
      <c r="BF2200" s="151"/>
      <c r="BG2200" s="151"/>
      <c r="BH2200" s="151"/>
    </row>
    <row r="2201" spans="1:60" outlineLevel="1" x14ac:dyDescent="0.2">
      <c r="A2201" s="158"/>
      <c r="B2201" s="159"/>
      <c r="C2201" s="201" t="s">
        <v>1190</v>
      </c>
      <c r="D2201" s="193"/>
      <c r="E2201" s="194">
        <v>32.25</v>
      </c>
      <c r="F2201" s="160"/>
      <c r="G2201" s="160"/>
      <c r="H2201" s="160"/>
      <c r="I2201" s="160"/>
      <c r="J2201" s="160"/>
      <c r="K2201" s="160"/>
      <c r="L2201" s="160"/>
      <c r="M2201" s="160"/>
      <c r="N2201" s="160"/>
      <c r="O2201" s="160"/>
      <c r="P2201" s="160"/>
      <c r="Q2201" s="160"/>
      <c r="R2201" s="160"/>
      <c r="S2201" s="160"/>
      <c r="T2201" s="160"/>
      <c r="U2201" s="160"/>
      <c r="V2201" s="160"/>
      <c r="W2201" s="160"/>
      <c r="X2201" s="151"/>
      <c r="Y2201" s="151"/>
      <c r="Z2201" s="151"/>
      <c r="AA2201" s="151"/>
      <c r="AB2201" s="151"/>
      <c r="AC2201" s="151"/>
      <c r="AD2201" s="151"/>
      <c r="AE2201" s="151"/>
      <c r="AF2201" s="151"/>
      <c r="AG2201" s="151" t="s">
        <v>305</v>
      </c>
      <c r="AH2201" s="151">
        <v>0</v>
      </c>
      <c r="AI2201" s="151"/>
      <c r="AJ2201" s="151"/>
      <c r="AK2201" s="151"/>
      <c r="AL2201" s="151"/>
      <c r="AM2201" s="151"/>
      <c r="AN2201" s="151"/>
      <c r="AO2201" s="151"/>
      <c r="AP2201" s="151"/>
      <c r="AQ2201" s="151"/>
      <c r="AR2201" s="151"/>
      <c r="AS2201" s="151"/>
      <c r="AT2201" s="151"/>
      <c r="AU2201" s="151"/>
      <c r="AV2201" s="151"/>
      <c r="AW2201" s="151"/>
      <c r="AX2201" s="151"/>
      <c r="AY2201" s="151"/>
      <c r="AZ2201" s="151"/>
      <c r="BA2201" s="151"/>
      <c r="BB2201" s="151"/>
      <c r="BC2201" s="151"/>
      <c r="BD2201" s="151"/>
      <c r="BE2201" s="151"/>
      <c r="BF2201" s="151"/>
      <c r="BG2201" s="151"/>
      <c r="BH2201" s="151"/>
    </row>
    <row r="2202" spans="1:60" outlineLevel="1" x14ac:dyDescent="0.2">
      <c r="A2202" s="158"/>
      <c r="B2202" s="159"/>
      <c r="C2202" s="201" t="s">
        <v>1189</v>
      </c>
      <c r="D2202" s="193"/>
      <c r="E2202" s="194">
        <v>-2.4</v>
      </c>
      <c r="F2202" s="160"/>
      <c r="G2202" s="160"/>
      <c r="H2202" s="160"/>
      <c r="I2202" s="160"/>
      <c r="J2202" s="160"/>
      <c r="K2202" s="160"/>
      <c r="L2202" s="160"/>
      <c r="M2202" s="160"/>
      <c r="N2202" s="160"/>
      <c r="O2202" s="160"/>
      <c r="P2202" s="160"/>
      <c r="Q2202" s="160"/>
      <c r="R2202" s="160"/>
      <c r="S2202" s="160"/>
      <c r="T2202" s="160"/>
      <c r="U2202" s="160"/>
      <c r="V2202" s="160"/>
      <c r="W2202" s="160"/>
      <c r="X2202" s="151"/>
      <c r="Y2202" s="151"/>
      <c r="Z2202" s="151"/>
      <c r="AA2202" s="151"/>
      <c r="AB2202" s="151"/>
      <c r="AC2202" s="151"/>
      <c r="AD2202" s="151"/>
      <c r="AE2202" s="151"/>
      <c r="AF2202" s="151"/>
      <c r="AG2202" s="151" t="s">
        <v>305</v>
      </c>
      <c r="AH2202" s="151">
        <v>0</v>
      </c>
      <c r="AI2202" s="151"/>
      <c r="AJ2202" s="151"/>
      <c r="AK2202" s="151"/>
      <c r="AL2202" s="151"/>
      <c r="AM2202" s="151"/>
      <c r="AN2202" s="151"/>
      <c r="AO2202" s="151"/>
      <c r="AP2202" s="151"/>
      <c r="AQ2202" s="151"/>
      <c r="AR2202" s="151"/>
      <c r="AS2202" s="151"/>
      <c r="AT2202" s="151"/>
      <c r="AU2202" s="151"/>
      <c r="AV2202" s="151"/>
      <c r="AW2202" s="151"/>
      <c r="AX2202" s="151"/>
      <c r="AY2202" s="151"/>
      <c r="AZ2202" s="151"/>
      <c r="BA2202" s="151"/>
      <c r="BB2202" s="151"/>
      <c r="BC2202" s="151"/>
      <c r="BD2202" s="151"/>
      <c r="BE2202" s="151"/>
      <c r="BF2202" s="151"/>
      <c r="BG2202" s="151"/>
      <c r="BH2202" s="151"/>
    </row>
    <row r="2203" spans="1:60" outlineLevel="1" x14ac:dyDescent="0.2">
      <c r="A2203" s="158"/>
      <c r="B2203" s="159"/>
      <c r="C2203" s="201" t="s">
        <v>1170</v>
      </c>
      <c r="D2203" s="193"/>
      <c r="E2203" s="194">
        <v>-2.73</v>
      </c>
      <c r="F2203" s="160"/>
      <c r="G2203" s="160"/>
      <c r="H2203" s="160"/>
      <c r="I2203" s="160"/>
      <c r="J2203" s="160"/>
      <c r="K2203" s="160"/>
      <c r="L2203" s="160"/>
      <c r="M2203" s="160"/>
      <c r="N2203" s="160"/>
      <c r="O2203" s="160"/>
      <c r="P2203" s="160"/>
      <c r="Q2203" s="160"/>
      <c r="R2203" s="160"/>
      <c r="S2203" s="160"/>
      <c r="T2203" s="160"/>
      <c r="U2203" s="160"/>
      <c r="V2203" s="160"/>
      <c r="W2203" s="160"/>
      <c r="X2203" s="151"/>
      <c r="Y2203" s="151"/>
      <c r="Z2203" s="151"/>
      <c r="AA2203" s="151"/>
      <c r="AB2203" s="151"/>
      <c r="AC2203" s="151"/>
      <c r="AD2203" s="151"/>
      <c r="AE2203" s="151"/>
      <c r="AF2203" s="151"/>
      <c r="AG2203" s="151" t="s">
        <v>305</v>
      </c>
      <c r="AH2203" s="151">
        <v>0</v>
      </c>
      <c r="AI2203" s="151"/>
      <c r="AJ2203" s="151"/>
      <c r="AK2203" s="151"/>
      <c r="AL2203" s="151"/>
      <c r="AM2203" s="151"/>
      <c r="AN2203" s="151"/>
      <c r="AO2203" s="151"/>
      <c r="AP2203" s="151"/>
      <c r="AQ2203" s="151"/>
      <c r="AR2203" s="151"/>
      <c r="AS2203" s="151"/>
      <c r="AT2203" s="151"/>
      <c r="AU2203" s="151"/>
      <c r="AV2203" s="151"/>
      <c r="AW2203" s="151"/>
      <c r="AX2203" s="151"/>
      <c r="AY2203" s="151"/>
      <c r="AZ2203" s="151"/>
      <c r="BA2203" s="151"/>
      <c r="BB2203" s="151"/>
      <c r="BC2203" s="151"/>
      <c r="BD2203" s="151"/>
      <c r="BE2203" s="151"/>
      <c r="BF2203" s="151"/>
      <c r="BG2203" s="151"/>
      <c r="BH2203" s="151"/>
    </row>
    <row r="2204" spans="1:60" outlineLevel="1" x14ac:dyDescent="0.2">
      <c r="A2204" s="158"/>
      <c r="B2204" s="159"/>
      <c r="C2204" s="201" t="s">
        <v>1171</v>
      </c>
      <c r="D2204" s="193"/>
      <c r="E2204" s="194">
        <v>1.65</v>
      </c>
      <c r="F2204" s="160"/>
      <c r="G2204" s="160"/>
      <c r="H2204" s="160"/>
      <c r="I2204" s="160"/>
      <c r="J2204" s="160"/>
      <c r="K2204" s="160"/>
      <c r="L2204" s="160"/>
      <c r="M2204" s="160"/>
      <c r="N2204" s="160"/>
      <c r="O2204" s="160"/>
      <c r="P2204" s="160"/>
      <c r="Q2204" s="160"/>
      <c r="R2204" s="160"/>
      <c r="S2204" s="160"/>
      <c r="T2204" s="160"/>
      <c r="U2204" s="160"/>
      <c r="V2204" s="160"/>
      <c r="W2204" s="160"/>
      <c r="X2204" s="151"/>
      <c r="Y2204" s="151"/>
      <c r="Z2204" s="151"/>
      <c r="AA2204" s="151"/>
      <c r="AB2204" s="151"/>
      <c r="AC2204" s="151"/>
      <c r="AD2204" s="151"/>
      <c r="AE2204" s="151"/>
      <c r="AF2204" s="151"/>
      <c r="AG2204" s="151" t="s">
        <v>305</v>
      </c>
      <c r="AH2204" s="151">
        <v>0</v>
      </c>
      <c r="AI2204" s="151"/>
      <c r="AJ2204" s="151"/>
      <c r="AK2204" s="151"/>
      <c r="AL2204" s="151"/>
      <c r="AM2204" s="151"/>
      <c r="AN2204" s="151"/>
      <c r="AO2204" s="151"/>
      <c r="AP2204" s="151"/>
      <c r="AQ2204" s="151"/>
      <c r="AR2204" s="151"/>
      <c r="AS2204" s="151"/>
      <c r="AT2204" s="151"/>
      <c r="AU2204" s="151"/>
      <c r="AV2204" s="151"/>
      <c r="AW2204" s="151"/>
      <c r="AX2204" s="151"/>
      <c r="AY2204" s="151"/>
      <c r="AZ2204" s="151"/>
      <c r="BA2204" s="151"/>
      <c r="BB2204" s="151"/>
      <c r="BC2204" s="151"/>
      <c r="BD2204" s="151"/>
      <c r="BE2204" s="151"/>
      <c r="BF2204" s="151"/>
      <c r="BG2204" s="151"/>
      <c r="BH2204" s="151"/>
    </row>
    <row r="2205" spans="1:60" outlineLevel="1" x14ac:dyDescent="0.2">
      <c r="A2205" s="158"/>
      <c r="B2205" s="159"/>
      <c r="C2205" s="201" t="s">
        <v>1259</v>
      </c>
      <c r="D2205" s="193"/>
      <c r="E2205" s="194">
        <v>56.625</v>
      </c>
      <c r="F2205" s="160"/>
      <c r="G2205" s="160"/>
      <c r="H2205" s="160"/>
      <c r="I2205" s="160"/>
      <c r="J2205" s="160"/>
      <c r="K2205" s="160"/>
      <c r="L2205" s="160"/>
      <c r="M2205" s="160"/>
      <c r="N2205" s="160"/>
      <c r="O2205" s="160"/>
      <c r="P2205" s="160"/>
      <c r="Q2205" s="160"/>
      <c r="R2205" s="160"/>
      <c r="S2205" s="160"/>
      <c r="T2205" s="160"/>
      <c r="U2205" s="160"/>
      <c r="V2205" s="160"/>
      <c r="W2205" s="160"/>
      <c r="X2205" s="151"/>
      <c r="Y2205" s="151"/>
      <c r="Z2205" s="151"/>
      <c r="AA2205" s="151"/>
      <c r="AB2205" s="151"/>
      <c r="AC2205" s="151"/>
      <c r="AD2205" s="151"/>
      <c r="AE2205" s="151"/>
      <c r="AF2205" s="151"/>
      <c r="AG2205" s="151" t="s">
        <v>305</v>
      </c>
      <c r="AH2205" s="151">
        <v>0</v>
      </c>
      <c r="AI2205" s="151"/>
      <c r="AJ2205" s="151"/>
      <c r="AK2205" s="151"/>
      <c r="AL2205" s="151"/>
      <c r="AM2205" s="151"/>
      <c r="AN2205" s="151"/>
      <c r="AO2205" s="151"/>
      <c r="AP2205" s="151"/>
      <c r="AQ2205" s="151"/>
      <c r="AR2205" s="151"/>
      <c r="AS2205" s="151"/>
      <c r="AT2205" s="151"/>
      <c r="AU2205" s="151"/>
      <c r="AV2205" s="151"/>
      <c r="AW2205" s="151"/>
      <c r="AX2205" s="151"/>
      <c r="AY2205" s="151"/>
      <c r="AZ2205" s="151"/>
      <c r="BA2205" s="151"/>
      <c r="BB2205" s="151"/>
      <c r="BC2205" s="151"/>
      <c r="BD2205" s="151"/>
      <c r="BE2205" s="151"/>
      <c r="BF2205" s="151"/>
      <c r="BG2205" s="151"/>
      <c r="BH2205" s="151"/>
    </row>
    <row r="2206" spans="1:60" outlineLevel="1" x14ac:dyDescent="0.2">
      <c r="A2206" s="158"/>
      <c r="B2206" s="159"/>
      <c r="C2206" s="201" t="s">
        <v>1166</v>
      </c>
      <c r="D2206" s="193"/>
      <c r="E2206" s="194">
        <v>-2.4</v>
      </c>
      <c r="F2206" s="160"/>
      <c r="G2206" s="160"/>
      <c r="H2206" s="160"/>
      <c r="I2206" s="160"/>
      <c r="J2206" s="160"/>
      <c r="K2206" s="160"/>
      <c r="L2206" s="160"/>
      <c r="M2206" s="160"/>
      <c r="N2206" s="160"/>
      <c r="O2206" s="160"/>
      <c r="P2206" s="160"/>
      <c r="Q2206" s="160"/>
      <c r="R2206" s="160"/>
      <c r="S2206" s="160"/>
      <c r="T2206" s="160"/>
      <c r="U2206" s="160"/>
      <c r="V2206" s="160"/>
      <c r="W2206" s="160"/>
      <c r="X2206" s="151"/>
      <c r="Y2206" s="151"/>
      <c r="Z2206" s="151"/>
      <c r="AA2206" s="151"/>
      <c r="AB2206" s="151"/>
      <c r="AC2206" s="151"/>
      <c r="AD2206" s="151"/>
      <c r="AE2206" s="151"/>
      <c r="AF2206" s="151"/>
      <c r="AG2206" s="151" t="s">
        <v>305</v>
      </c>
      <c r="AH2206" s="151">
        <v>0</v>
      </c>
      <c r="AI2206" s="151"/>
      <c r="AJ2206" s="151"/>
      <c r="AK2206" s="151"/>
      <c r="AL2206" s="151"/>
      <c r="AM2206" s="151"/>
      <c r="AN2206" s="151"/>
      <c r="AO2206" s="151"/>
      <c r="AP2206" s="151"/>
      <c r="AQ2206" s="151"/>
      <c r="AR2206" s="151"/>
      <c r="AS2206" s="151"/>
      <c r="AT2206" s="151"/>
      <c r="AU2206" s="151"/>
      <c r="AV2206" s="151"/>
      <c r="AW2206" s="151"/>
      <c r="AX2206" s="151"/>
      <c r="AY2206" s="151"/>
      <c r="AZ2206" s="151"/>
      <c r="BA2206" s="151"/>
      <c r="BB2206" s="151"/>
      <c r="BC2206" s="151"/>
      <c r="BD2206" s="151"/>
      <c r="BE2206" s="151"/>
      <c r="BF2206" s="151"/>
      <c r="BG2206" s="151"/>
      <c r="BH2206" s="151"/>
    </row>
    <row r="2207" spans="1:60" outlineLevel="1" x14ac:dyDescent="0.2">
      <c r="A2207" s="158"/>
      <c r="B2207" s="159"/>
      <c r="C2207" s="201" t="s">
        <v>1192</v>
      </c>
      <c r="D2207" s="193"/>
      <c r="E2207" s="194">
        <v>-3.78</v>
      </c>
      <c r="F2207" s="160"/>
      <c r="G2207" s="160"/>
      <c r="H2207" s="160"/>
      <c r="I2207" s="160"/>
      <c r="J2207" s="160"/>
      <c r="K2207" s="160"/>
      <c r="L2207" s="160"/>
      <c r="M2207" s="160"/>
      <c r="N2207" s="160"/>
      <c r="O2207" s="160"/>
      <c r="P2207" s="160"/>
      <c r="Q2207" s="160"/>
      <c r="R2207" s="160"/>
      <c r="S2207" s="160"/>
      <c r="T2207" s="160"/>
      <c r="U2207" s="160"/>
      <c r="V2207" s="160"/>
      <c r="W2207" s="160"/>
      <c r="X2207" s="151"/>
      <c r="Y2207" s="151"/>
      <c r="Z2207" s="151"/>
      <c r="AA2207" s="151"/>
      <c r="AB2207" s="151"/>
      <c r="AC2207" s="151"/>
      <c r="AD2207" s="151"/>
      <c r="AE2207" s="151"/>
      <c r="AF2207" s="151"/>
      <c r="AG2207" s="151" t="s">
        <v>305</v>
      </c>
      <c r="AH2207" s="151">
        <v>0</v>
      </c>
      <c r="AI2207" s="151"/>
      <c r="AJ2207" s="151"/>
      <c r="AK2207" s="151"/>
      <c r="AL2207" s="151"/>
      <c r="AM2207" s="151"/>
      <c r="AN2207" s="151"/>
      <c r="AO2207" s="151"/>
      <c r="AP2207" s="151"/>
      <c r="AQ2207" s="151"/>
      <c r="AR2207" s="151"/>
      <c r="AS2207" s="151"/>
      <c r="AT2207" s="151"/>
      <c r="AU2207" s="151"/>
      <c r="AV2207" s="151"/>
      <c r="AW2207" s="151"/>
      <c r="AX2207" s="151"/>
      <c r="AY2207" s="151"/>
      <c r="AZ2207" s="151"/>
      <c r="BA2207" s="151"/>
      <c r="BB2207" s="151"/>
      <c r="BC2207" s="151"/>
      <c r="BD2207" s="151"/>
      <c r="BE2207" s="151"/>
      <c r="BF2207" s="151"/>
      <c r="BG2207" s="151"/>
      <c r="BH2207" s="151"/>
    </row>
    <row r="2208" spans="1:60" outlineLevel="1" x14ac:dyDescent="0.2">
      <c r="A2208" s="158"/>
      <c r="B2208" s="159"/>
      <c r="C2208" s="201" t="s">
        <v>1193</v>
      </c>
      <c r="D2208" s="193"/>
      <c r="E2208" s="194">
        <v>1.8</v>
      </c>
      <c r="F2208" s="160"/>
      <c r="G2208" s="160"/>
      <c r="H2208" s="160"/>
      <c r="I2208" s="160"/>
      <c r="J2208" s="160"/>
      <c r="K2208" s="160"/>
      <c r="L2208" s="160"/>
      <c r="M2208" s="160"/>
      <c r="N2208" s="160"/>
      <c r="O2208" s="160"/>
      <c r="P2208" s="160"/>
      <c r="Q2208" s="160"/>
      <c r="R2208" s="160"/>
      <c r="S2208" s="160"/>
      <c r="T2208" s="160"/>
      <c r="U2208" s="160"/>
      <c r="V2208" s="160"/>
      <c r="W2208" s="160"/>
      <c r="X2208" s="151"/>
      <c r="Y2208" s="151"/>
      <c r="Z2208" s="151"/>
      <c r="AA2208" s="151"/>
      <c r="AB2208" s="151"/>
      <c r="AC2208" s="151"/>
      <c r="AD2208" s="151"/>
      <c r="AE2208" s="151"/>
      <c r="AF2208" s="151"/>
      <c r="AG2208" s="151" t="s">
        <v>305</v>
      </c>
      <c r="AH2208" s="151">
        <v>0</v>
      </c>
      <c r="AI2208" s="151"/>
      <c r="AJ2208" s="151"/>
      <c r="AK2208" s="151"/>
      <c r="AL2208" s="151"/>
      <c r="AM2208" s="151"/>
      <c r="AN2208" s="151"/>
      <c r="AO2208" s="151"/>
      <c r="AP2208" s="151"/>
      <c r="AQ2208" s="151"/>
      <c r="AR2208" s="151"/>
      <c r="AS2208" s="151"/>
      <c r="AT2208" s="151"/>
      <c r="AU2208" s="151"/>
      <c r="AV2208" s="151"/>
      <c r="AW2208" s="151"/>
      <c r="AX2208" s="151"/>
      <c r="AY2208" s="151"/>
      <c r="AZ2208" s="151"/>
      <c r="BA2208" s="151"/>
      <c r="BB2208" s="151"/>
      <c r="BC2208" s="151"/>
      <c r="BD2208" s="151"/>
      <c r="BE2208" s="151"/>
      <c r="BF2208" s="151"/>
      <c r="BG2208" s="151"/>
      <c r="BH2208" s="151"/>
    </row>
    <row r="2209" spans="1:60" outlineLevel="1" x14ac:dyDescent="0.2">
      <c r="A2209" s="158"/>
      <c r="B2209" s="159"/>
      <c r="C2209" s="201" t="s">
        <v>1260</v>
      </c>
      <c r="D2209" s="193"/>
      <c r="E2209" s="194">
        <v>77.25</v>
      </c>
      <c r="F2209" s="160"/>
      <c r="G2209" s="160"/>
      <c r="H2209" s="160"/>
      <c r="I2209" s="160"/>
      <c r="J2209" s="160"/>
      <c r="K2209" s="160"/>
      <c r="L2209" s="160"/>
      <c r="M2209" s="160"/>
      <c r="N2209" s="160"/>
      <c r="O2209" s="160"/>
      <c r="P2209" s="160"/>
      <c r="Q2209" s="160"/>
      <c r="R2209" s="160"/>
      <c r="S2209" s="160"/>
      <c r="T2209" s="160"/>
      <c r="U2209" s="160"/>
      <c r="V2209" s="160"/>
      <c r="W2209" s="160"/>
      <c r="X2209" s="151"/>
      <c r="Y2209" s="151"/>
      <c r="Z2209" s="151"/>
      <c r="AA2209" s="151"/>
      <c r="AB2209" s="151"/>
      <c r="AC2209" s="151"/>
      <c r="AD2209" s="151"/>
      <c r="AE2209" s="151"/>
      <c r="AF2209" s="151"/>
      <c r="AG2209" s="151" t="s">
        <v>305</v>
      </c>
      <c r="AH2209" s="151">
        <v>0</v>
      </c>
      <c r="AI2209" s="151"/>
      <c r="AJ2209" s="151"/>
      <c r="AK2209" s="151"/>
      <c r="AL2209" s="151"/>
      <c r="AM2209" s="151"/>
      <c r="AN2209" s="151"/>
      <c r="AO2209" s="151"/>
      <c r="AP2209" s="151"/>
      <c r="AQ2209" s="151"/>
      <c r="AR2209" s="151"/>
      <c r="AS2209" s="151"/>
      <c r="AT2209" s="151"/>
      <c r="AU2209" s="151"/>
      <c r="AV2209" s="151"/>
      <c r="AW2209" s="151"/>
      <c r="AX2209" s="151"/>
      <c r="AY2209" s="151"/>
      <c r="AZ2209" s="151"/>
      <c r="BA2209" s="151"/>
      <c r="BB2209" s="151"/>
      <c r="BC2209" s="151"/>
      <c r="BD2209" s="151"/>
      <c r="BE2209" s="151"/>
      <c r="BF2209" s="151"/>
      <c r="BG2209" s="151"/>
      <c r="BH2209" s="151"/>
    </row>
    <row r="2210" spans="1:60" outlineLevel="1" x14ac:dyDescent="0.2">
      <c r="A2210" s="158"/>
      <c r="B2210" s="159"/>
      <c r="C2210" s="201" t="s">
        <v>1049</v>
      </c>
      <c r="D2210" s="193"/>
      <c r="E2210" s="194">
        <v>-1.6</v>
      </c>
      <c r="F2210" s="160"/>
      <c r="G2210" s="160"/>
      <c r="H2210" s="160"/>
      <c r="I2210" s="160"/>
      <c r="J2210" s="160"/>
      <c r="K2210" s="160"/>
      <c r="L2210" s="160"/>
      <c r="M2210" s="160"/>
      <c r="N2210" s="160"/>
      <c r="O2210" s="160"/>
      <c r="P2210" s="160"/>
      <c r="Q2210" s="160"/>
      <c r="R2210" s="160"/>
      <c r="S2210" s="160"/>
      <c r="T2210" s="160"/>
      <c r="U2210" s="160"/>
      <c r="V2210" s="160"/>
      <c r="W2210" s="160"/>
      <c r="X2210" s="151"/>
      <c r="Y2210" s="151"/>
      <c r="Z2210" s="151"/>
      <c r="AA2210" s="151"/>
      <c r="AB2210" s="151"/>
      <c r="AC2210" s="151"/>
      <c r="AD2210" s="151"/>
      <c r="AE2210" s="151"/>
      <c r="AF2210" s="151"/>
      <c r="AG2210" s="151" t="s">
        <v>305</v>
      </c>
      <c r="AH2210" s="151">
        <v>0</v>
      </c>
      <c r="AI2210" s="151"/>
      <c r="AJ2210" s="151"/>
      <c r="AK2210" s="151"/>
      <c r="AL2210" s="151"/>
      <c r="AM2210" s="151"/>
      <c r="AN2210" s="151"/>
      <c r="AO2210" s="151"/>
      <c r="AP2210" s="151"/>
      <c r="AQ2210" s="151"/>
      <c r="AR2210" s="151"/>
      <c r="AS2210" s="151"/>
      <c r="AT2210" s="151"/>
      <c r="AU2210" s="151"/>
      <c r="AV2210" s="151"/>
      <c r="AW2210" s="151"/>
      <c r="AX2210" s="151"/>
      <c r="AY2210" s="151"/>
      <c r="AZ2210" s="151"/>
      <c r="BA2210" s="151"/>
      <c r="BB2210" s="151"/>
      <c r="BC2210" s="151"/>
      <c r="BD2210" s="151"/>
      <c r="BE2210" s="151"/>
      <c r="BF2210" s="151"/>
      <c r="BG2210" s="151"/>
      <c r="BH2210" s="151"/>
    </row>
    <row r="2211" spans="1:60" outlineLevel="1" x14ac:dyDescent="0.2">
      <c r="A2211" s="158"/>
      <c r="B2211" s="159"/>
      <c r="C2211" s="201" t="s">
        <v>1195</v>
      </c>
      <c r="D2211" s="193"/>
      <c r="E2211" s="194">
        <v>-3.24</v>
      </c>
      <c r="F2211" s="160"/>
      <c r="G2211" s="160"/>
      <c r="H2211" s="160"/>
      <c r="I2211" s="160"/>
      <c r="J2211" s="160"/>
      <c r="K2211" s="160"/>
      <c r="L2211" s="160"/>
      <c r="M2211" s="160"/>
      <c r="N2211" s="160"/>
      <c r="O2211" s="160"/>
      <c r="P2211" s="160"/>
      <c r="Q2211" s="160"/>
      <c r="R2211" s="160"/>
      <c r="S2211" s="160"/>
      <c r="T2211" s="160"/>
      <c r="U2211" s="160"/>
      <c r="V2211" s="160"/>
      <c r="W2211" s="160"/>
      <c r="X2211" s="151"/>
      <c r="Y2211" s="151"/>
      <c r="Z2211" s="151"/>
      <c r="AA2211" s="151"/>
      <c r="AB2211" s="151"/>
      <c r="AC2211" s="151"/>
      <c r="AD2211" s="151"/>
      <c r="AE2211" s="151"/>
      <c r="AF2211" s="151"/>
      <c r="AG2211" s="151" t="s">
        <v>305</v>
      </c>
      <c r="AH2211" s="151">
        <v>0</v>
      </c>
      <c r="AI2211" s="151"/>
      <c r="AJ2211" s="151"/>
      <c r="AK2211" s="151"/>
      <c r="AL2211" s="151"/>
      <c r="AM2211" s="151"/>
      <c r="AN2211" s="151"/>
      <c r="AO2211" s="151"/>
      <c r="AP2211" s="151"/>
      <c r="AQ2211" s="151"/>
      <c r="AR2211" s="151"/>
      <c r="AS2211" s="151"/>
      <c r="AT2211" s="151"/>
      <c r="AU2211" s="151"/>
      <c r="AV2211" s="151"/>
      <c r="AW2211" s="151"/>
      <c r="AX2211" s="151"/>
      <c r="AY2211" s="151"/>
      <c r="AZ2211" s="151"/>
      <c r="BA2211" s="151"/>
      <c r="BB2211" s="151"/>
      <c r="BC2211" s="151"/>
      <c r="BD2211" s="151"/>
      <c r="BE2211" s="151"/>
      <c r="BF2211" s="151"/>
      <c r="BG2211" s="151"/>
      <c r="BH2211" s="151"/>
    </row>
    <row r="2212" spans="1:60" outlineLevel="1" x14ac:dyDescent="0.2">
      <c r="A2212" s="158"/>
      <c r="B2212" s="159"/>
      <c r="C2212" s="201" t="s">
        <v>1196</v>
      </c>
      <c r="D2212" s="193"/>
      <c r="E2212" s="194">
        <v>-0.72</v>
      </c>
      <c r="F2212" s="160"/>
      <c r="G2212" s="160"/>
      <c r="H2212" s="160"/>
      <c r="I2212" s="160"/>
      <c r="J2212" s="160"/>
      <c r="K2212" s="160"/>
      <c r="L2212" s="160"/>
      <c r="M2212" s="160"/>
      <c r="N2212" s="160"/>
      <c r="O2212" s="160"/>
      <c r="P2212" s="160"/>
      <c r="Q2212" s="160"/>
      <c r="R2212" s="160"/>
      <c r="S2212" s="160"/>
      <c r="T2212" s="160"/>
      <c r="U2212" s="160"/>
      <c r="V2212" s="160"/>
      <c r="W2212" s="160"/>
      <c r="X2212" s="151"/>
      <c r="Y2212" s="151"/>
      <c r="Z2212" s="151"/>
      <c r="AA2212" s="151"/>
      <c r="AB2212" s="151"/>
      <c r="AC2212" s="151"/>
      <c r="AD2212" s="151"/>
      <c r="AE2212" s="151"/>
      <c r="AF2212" s="151"/>
      <c r="AG2212" s="151" t="s">
        <v>305</v>
      </c>
      <c r="AH2212" s="151">
        <v>0</v>
      </c>
      <c r="AI2212" s="151"/>
      <c r="AJ2212" s="151"/>
      <c r="AK2212" s="151"/>
      <c r="AL2212" s="151"/>
      <c r="AM2212" s="151"/>
      <c r="AN2212" s="151"/>
      <c r="AO2212" s="151"/>
      <c r="AP2212" s="151"/>
      <c r="AQ2212" s="151"/>
      <c r="AR2212" s="151"/>
      <c r="AS2212" s="151"/>
      <c r="AT2212" s="151"/>
      <c r="AU2212" s="151"/>
      <c r="AV2212" s="151"/>
      <c r="AW2212" s="151"/>
      <c r="AX2212" s="151"/>
      <c r="AY2212" s="151"/>
      <c r="AZ2212" s="151"/>
      <c r="BA2212" s="151"/>
      <c r="BB2212" s="151"/>
      <c r="BC2212" s="151"/>
      <c r="BD2212" s="151"/>
      <c r="BE2212" s="151"/>
      <c r="BF2212" s="151"/>
      <c r="BG2212" s="151"/>
      <c r="BH2212" s="151"/>
    </row>
    <row r="2213" spans="1:60" outlineLevel="1" x14ac:dyDescent="0.2">
      <c r="A2213" s="158"/>
      <c r="B2213" s="159"/>
      <c r="C2213" s="201" t="s">
        <v>1197</v>
      </c>
      <c r="D2213" s="193"/>
      <c r="E2213" s="194">
        <v>2.97</v>
      </c>
      <c r="F2213" s="160"/>
      <c r="G2213" s="160"/>
      <c r="H2213" s="160"/>
      <c r="I2213" s="160"/>
      <c r="J2213" s="160"/>
      <c r="K2213" s="160"/>
      <c r="L2213" s="160"/>
      <c r="M2213" s="160"/>
      <c r="N2213" s="160"/>
      <c r="O2213" s="160"/>
      <c r="P2213" s="160"/>
      <c r="Q2213" s="160"/>
      <c r="R2213" s="160"/>
      <c r="S2213" s="160"/>
      <c r="T2213" s="160"/>
      <c r="U2213" s="160"/>
      <c r="V2213" s="160"/>
      <c r="W2213" s="160"/>
      <c r="X2213" s="151"/>
      <c r="Y2213" s="151"/>
      <c r="Z2213" s="151"/>
      <c r="AA2213" s="151"/>
      <c r="AB2213" s="151"/>
      <c r="AC2213" s="151"/>
      <c r="AD2213" s="151"/>
      <c r="AE2213" s="151"/>
      <c r="AF2213" s="151"/>
      <c r="AG2213" s="151" t="s">
        <v>305</v>
      </c>
      <c r="AH2213" s="151">
        <v>0</v>
      </c>
      <c r="AI2213" s="151"/>
      <c r="AJ2213" s="151"/>
      <c r="AK2213" s="151"/>
      <c r="AL2213" s="151"/>
      <c r="AM2213" s="151"/>
      <c r="AN2213" s="151"/>
      <c r="AO2213" s="151"/>
      <c r="AP2213" s="151"/>
      <c r="AQ2213" s="151"/>
      <c r="AR2213" s="151"/>
      <c r="AS2213" s="151"/>
      <c r="AT2213" s="151"/>
      <c r="AU2213" s="151"/>
      <c r="AV2213" s="151"/>
      <c r="AW2213" s="151"/>
      <c r="AX2213" s="151"/>
      <c r="AY2213" s="151"/>
      <c r="AZ2213" s="151"/>
      <c r="BA2213" s="151"/>
      <c r="BB2213" s="151"/>
      <c r="BC2213" s="151"/>
      <c r="BD2213" s="151"/>
      <c r="BE2213" s="151"/>
      <c r="BF2213" s="151"/>
      <c r="BG2213" s="151"/>
      <c r="BH2213" s="151"/>
    </row>
    <row r="2214" spans="1:60" outlineLevel="1" x14ac:dyDescent="0.2">
      <c r="A2214" s="158"/>
      <c r="B2214" s="159"/>
      <c r="C2214" s="201" t="s">
        <v>1198</v>
      </c>
      <c r="D2214" s="193"/>
      <c r="E2214" s="194">
        <v>0.9</v>
      </c>
      <c r="F2214" s="160"/>
      <c r="G2214" s="160"/>
      <c r="H2214" s="160"/>
      <c r="I2214" s="160"/>
      <c r="J2214" s="160"/>
      <c r="K2214" s="160"/>
      <c r="L2214" s="160"/>
      <c r="M2214" s="160"/>
      <c r="N2214" s="160"/>
      <c r="O2214" s="160"/>
      <c r="P2214" s="160"/>
      <c r="Q2214" s="160"/>
      <c r="R2214" s="160"/>
      <c r="S2214" s="160"/>
      <c r="T2214" s="160"/>
      <c r="U2214" s="160"/>
      <c r="V2214" s="160"/>
      <c r="W2214" s="160"/>
      <c r="X2214" s="151"/>
      <c r="Y2214" s="151"/>
      <c r="Z2214" s="151"/>
      <c r="AA2214" s="151"/>
      <c r="AB2214" s="151"/>
      <c r="AC2214" s="151"/>
      <c r="AD2214" s="151"/>
      <c r="AE2214" s="151"/>
      <c r="AF2214" s="151"/>
      <c r="AG2214" s="151" t="s">
        <v>305</v>
      </c>
      <c r="AH2214" s="151">
        <v>0</v>
      </c>
      <c r="AI2214" s="151"/>
      <c r="AJ2214" s="151"/>
      <c r="AK2214" s="151"/>
      <c r="AL2214" s="151"/>
      <c r="AM2214" s="151"/>
      <c r="AN2214" s="151"/>
      <c r="AO2214" s="151"/>
      <c r="AP2214" s="151"/>
      <c r="AQ2214" s="151"/>
      <c r="AR2214" s="151"/>
      <c r="AS2214" s="151"/>
      <c r="AT2214" s="151"/>
      <c r="AU2214" s="151"/>
      <c r="AV2214" s="151"/>
      <c r="AW2214" s="151"/>
      <c r="AX2214" s="151"/>
      <c r="AY2214" s="151"/>
      <c r="AZ2214" s="151"/>
      <c r="BA2214" s="151"/>
      <c r="BB2214" s="151"/>
      <c r="BC2214" s="151"/>
      <c r="BD2214" s="151"/>
      <c r="BE2214" s="151"/>
      <c r="BF2214" s="151"/>
      <c r="BG2214" s="151"/>
      <c r="BH2214" s="151"/>
    </row>
    <row r="2215" spans="1:60" outlineLevel="1" x14ac:dyDescent="0.2">
      <c r="A2215" s="158"/>
      <c r="B2215" s="159"/>
      <c r="C2215" s="201" t="s">
        <v>1261</v>
      </c>
      <c r="D2215" s="193"/>
      <c r="E2215" s="194">
        <v>174.15</v>
      </c>
      <c r="F2215" s="160"/>
      <c r="G2215" s="160"/>
      <c r="H2215" s="160"/>
      <c r="I2215" s="160"/>
      <c r="J2215" s="160"/>
      <c r="K2215" s="160"/>
      <c r="L2215" s="160"/>
      <c r="M2215" s="160"/>
      <c r="N2215" s="160"/>
      <c r="O2215" s="160"/>
      <c r="P2215" s="160"/>
      <c r="Q2215" s="160"/>
      <c r="R2215" s="160"/>
      <c r="S2215" s="160"/>
      <c r="T2215" s="160"/>
      <c r="U2215" s="160"/>
      <c r="V2215" s="160"/>
      <c r="W2215" s="160"/>
      <c r="X2215" s="151"/>
      <c r="Y2215" s="151"/>
      <c r="Z2215" s="151"/>
      <c r="AA2215" s="151"/>
      <c r="AB2215" s="151"/>
      <c r="AC2215" s="151"/>
      <c r="AD2215" s="151"/>
      <c r="AE2215" s="151"/>
      <c r="AF2215" s="151"/>
      <c r="AG2215" s="151" t="s">
        <v>305</v>
      </c>
      <c r="AH2215" s="151">
        <v>0</v>
      </c>
      <c r="AI2215" s="151"/>
      <c r="AJ2215" s="151"/>
      <c r="AK2215" s="151"/>
      <c r="AL2215" s="151"/>
      <c r="AM2215" s="151"/>
      <c r="AN2215" s="151"/>
      <c r="AO2215" s="151"/>
      <c r="AP2215" s="151"/>
      <c r="AQ2215" s="151"/>
      <c r="AR2215" s="151"/>
      <c r="AS2215" s="151"/>
      <c r="AT2215" s="151"/>
      <c r="AU2215" s="151"/>
      <c r="AV2215" s="151"/>
      <c r="AW2215" s="151"/>
      <c r="AX2215" s="151"/>
      <c r="AY2215" s="151"/>
      <c r="AZ2215" s="151"/>
      <c r="BA2215" s="151"/>
      <c r="BB2215" s="151"/>
      <c r="BC2215" s="151"/>
      <c r="BD2215" s="151"/>
      <c r="BE2215" s="151"/>
      <c r="BF2215" s="151"/>
      <c r="BG2215" s="151"/>
      <c r="BH2215" s="151"/>
    </row>
    <row r="2216" spans="1:60" outlineLevel="1" x14ac:dyDescent="0.2">
      <c r="A2216" s="158"/>
      <c r="B2216" s="159"/>
      <c r="C2216" s="201" t="s">
        <v>1049</v>
      </c>
      <c r="D2216" s="193"/>
      <c r="E2216" s="194">
        <v>-1.6</v>
      </c>
      <c r="F2216" s="160"/>
      <c r="G2216" s="160"/>
      <c r="H2216" s="160"/>
      <c r="I2216" s="160"/>
      <c r="J2216" s="160"/>
      <c r="K2216" s="160"/>
      <c r="L2216" s="160"/>
      <c r="M2216" s="160"/>
      <c r="N2216" s="160"/>
      <c r="O2216" s="160"/>
      <c r="P2216" s="160"/>
      <c r="Q2216" s="160"/>
      <c r="R2216" s="160"/>
      <c r="S2216" s="160"/>
      <c r="T2216" s="160"/>
      <c r="U2216" s="160"/>
      <c r="V2216" s="160"/>
      <c r="W2216" s="160"/>
      <c r="X2216" s="151"/>
      <c r="Y2216" s="151"/>
      <c r="Z2216" s="151"/>
      <c r="AA2216" s="151"/>
      <c r="AB2216" s="151"/>
      <c r="AC2216" s="151"/>
      <c r="AD2216" s="151"/>
      <c r="AE2216" s="151"/>
      <c r="AF2216" s="151"/>
      <c r="AG2216" s="151" t="s">
        <v>305</v>
      </c>
      <c r="AH2216" s="151">
        <v>0</v>
      </c>
      <c r="AI2216" s="151"/>
      <c r="AJ2216" s="151"/>
      <c r="AK2216" s="151"/>
      <c r="AL2216" s="151"/>
      <c r="AM2216" s="151"/>
      <c r="AN2216" s="151"/>
      <c r="AO2216" s="151"/>
      <c r="AP2216" s="151"/>
      <c r="AQ2216" s="151"/>
      <c r="AR2216" s="151"/>
      <c r="AS2216" s="151"/>
      <c r="AT2216" s="151"/>
      <c r="AU2216" s="151"/>
      <c r="AV2216" s="151"/>
      <c r="AW2216" s="151"/>
      <c r="AX2216" s="151"/>
      <c r="AY2216" s="151"/>
      <c r="AZ2216" s="151"/>
      <c r="BA2216" s="151"/>
      <c r="BB2216" s="151"/>
      <c r="BC2216" s="151"/>
      <c r="BD2216" s="151"/>
      <c r="BE2216" s="151"/>
      <c r="BF2216" s="151"/>
      <c r="BG2216" s="151"/>
      <c r="BH2216" s="151"/>
    </row>
    <row r="2217" spans="1:60" outlineLevel="1" x14ac:dyDescent="0.2">
      <c r="A2217" s="158"/>
      <c r="B2217" s="159"/>
      <c r="C2217" s="201" t="s">
        <v>1185</v>
      </c>
      <c r="D2217" s="193"/>
      <c r="E2217" s="194">
        <v>-2.7</v>
      </c>
      <c r="F2217" s="160"/>
      <c r="G2217" s="160"/>
      <c r="H2217" s="160"/>
      <c r="I2217" s="160"/>
      <c r="J2217" s="160"/>
      <c r="K2217" s="160"/>
      <c r="L2217" s="160"/>
      <c r="M2217" s="160"/>
      <c r="N2217" s="160"/>
      <c r="O2217" s="160"/>
      <c r="P2217" s="160"/>
      <c r="Q2217" s="160"/>
      <c r="R2217" s="160"/>
      <c r="S2217" s="160"/>
      <c r="T2217" s="160"/>
      <c r="U2217" s="160"/>
      <c r="V2217" s="160"/>
      <c r="W2217" s="160"/>
      <c r="X2217" s="151"/>
      <c r="Y2217" s="151"/>
      <c r="Z2217" s="151"/>
      <c r="AA2217" s="151"/>
      <c r="AB2217" s="151"/>
      <c r="AC2217" s="151"/>
      <c r="AD2217" s="151"/>
      <c r="AE2217" s="151"/>
      <c r="AF2217" s="151"/>
      <c r="AG2217" s="151" t="s">
        <v>305</v>
      </c>
      <c r="AH2217" s="151">
        <v>0</v>
      </c>
      <c r="AI2217" s="151"/>
      <c r="AJ2217" s="151"/>
      <c r="AK2217" s="151"/>
      <c r="AL2217" s="151"/>
      <c r="AM2217" s="151"/>
      <c r="AN2217" s="151"/>
      <c r="AO2217" s="151"/>
      <c r="AP2217" s="151"/>
      <c r="AQ2217" s="151"/>
      <c r="AR2217" s="151"/>
      <c r="AS2217" s="151"/>
      <c r="AT2217" s="151"/>
      <c r="AU2217" s="151"/>
      <c r="AV2217" s="151"/>
      <c r="AW2217" s="151"/>
      <c r="AX2217" s="151"/>
      <c r="AY2217" s="151"/>
      <c r="AZ2217" s="151"/>
      <c r="BA2217" s="151"/>
      <c r="BB2217" s="151"/>
      <c r="BC2217" s="151"/>
      <c r="BD2217" s="151"/>
      <c r="BE2217" s="151"/>
      <c r="BF2217" s="151"/>
      <c r="BG2217" s="151"/>
      <c r="BH2217" s="151"/>
    </row>
    <row r="2218" spans="1:60" outlineLevel="1" x14ac:dyDescent="0.2">
      <c r="A2218" s="158"/>
      <c r="B2218" s="159"/>
      <c r="C2218" s="201" t="s">
        <v>1200</v>
      </c>
      <c r="D2218" s="193"/>
      <c r="E2218" s="194">
        <v>-10.5</v>
      </c>
      <c r="F2218" s="160"/>
      <c r="G2218" s="160"/>
      <c r="H2218" s="160"/>
      <c r="I2218" s="160"/>
      <c r="J2218" s="160"/>
      <c r="K2218" s="160"/>
      <c r="L2218" s="160"/>
      <c r="M2218" s="160"/>
      <c r="N2218" s="160"/>
      <c r="O2218" s="160"/>
      <c r="P2218" s="160"/>
      <c r="Q2218" s="160"/>
      <c r="R2218" s="160"/>
      <c r="S2218" s="160"/>
      <c r="T2218" s="160"/>
      <c r="U2218" s="160"/>
      <c r="V2218" s="160"/>
      <c r="W2218" s="160"/>
      <c r="X2218" s="151"/>
      <c r="Y2218" s="151"/>
      <c r="Z2218" s="151"/>
      <c r="AA2218" s="151"/>
      <c r="AB2218" s="151"/>
      <c r="AC2218" s="151"/>
      <c r="AD2218" s="151"/>
      <c r="AE2218" s="151"/>
      <c r="AF2218" s="151"/>
      <c r="AG2218" s="151" t="s">
        <v>305</v>
      </c>
      <c r="AH2218" s="151">
        <v>0</v>
      </c>
      <c r="AI2218" s="151"/>
      <c r="AJ2218" s="151"/>
      <c r="AK2218" s="151"/>
      <c r="AL2218" s="151"/>
      <c r="AM2218" s="151"/>
      <c r="AN2218" s="151"/>
      <c r="AO2218" s="151"/>
      <c r="AP2218" s="151"/>
      <c r="AQ2218" s="151"/>
      <c r="AR2218" s="151"/>
      <c r="AS2218" s="151"/>
      <c r="AT2218" s="151"/>
      <c r="AU2218" s="151"/>
      <c r="AV2218" s="151"/>
      <c r="AW2218" s="151"/>
      <c r="AX2218" s="151"/>
      <c r="AY2218" s="151"/>
      <c r="AZ2218" s="151"/>
      <c r="BA2218" s="151"/>
      <c r="BB2218" s="151"/>
      <c r="BC2218" s="151"/>
      <c r="BD2218" s="151"/>
      <c r="BE2218" s="151"/>
      <c r="BF2218" s="151"/>
      <c r="BG2218" s="151"/>
      <c r="BH2218" s="151"/>
    </row>
    <row r="2219" spans="1:60" outlineLevel="1" x14ac:dyDescent="0.2">
      <c r="A2219" s="158"/>
      <c r="B2219" s="159"/>
      <c r="C2219" s="201" t="s">
        <v>1201</v>
      </c>
      <c r="D2219" s="193"/>
      <c r="E2219" s="194">
        <v>-1.08</v>
      </c>
      <c r="F2219" s="160"/>
      <c r="G2219" s="160"/>
      <c r="H2219" s="160"/>
      <c r="I2219" s="160"/>
      <c r="J2219" s="160"/>
      <c r="K2219" s="160"/>
      <c r="L2219" s="160"/>
      <c r="M2219" s="160"/>
      <c r="N2219" s="160"/>
      <c r="O2219" s="160"/>
      <c r="P2219" s="160"/>
      <c r="Q2219" s="160"/>
      <c r="R2219" s="160"/>
      <c r="S2219" s="160"/>
      <c r="T2219" s="160"/>
      <c r="U2219" s="160"/>
      <c r="V2219" s="160"/>
      <c r="W2219" s="160"/>
      <c r="X2219" s="151"/>
      <c r="Y2219" s="151"/>
      <c r="Z2219" s="151"/>
      <c r="AA2219" s="151"/>
      <c r="AB2219" s="151"/>
      <c r="AC2219" s="151"/>
      <c r="AD2219" s="151"/>
      <c r="AE2219" s="151"/>
      <c r="AF2219" s="151"/>
      <c r="AG2219" s="151" t="s">
        <v>305</v>
      </c>
      <c r="AH2219" s="151">
        <v>0</v>
      </c>
      <c r="AI2219" s="151"/>
      <c r="AJ2219" s="151"/>
      <c r="AK2219" s="151"/>
      <c r="AL2219" s="151"/>
      <c r="AM2219" s="151"/>
      <c r="AN2219" s="151"/>
      <c r="AO2219" s="151"/>
      <c r="AP2219" s="151"/>
      <c r="AQ2219" s="151"/>
      <c r="AR2219" s="151"/>
      <c r="AS2219" s="151"/>
      <c r="AT2219" s="151"/>
      <c r="AU2219" s="151"/>
      <c r="AV2219" s="151"/>
      <c r="AW2219" s="151"/>
      <c r="AX2219" s="151"/>
      <c r="AY2219" s="151"/>
      <c r="AZ2219" s="151"/>
      <c r="BA2219" s="151"/>
      <c r="BB2219" s="151"/>
      <c r="BC2219" s="151"/>
      <c r="BD2219" s="151"/>
      <c r="BE2219" s="151"/>
      <c r="BF2219" s="151"/>
      <c r="BG2219" s="151"/>
      <c r="BH2219" s="151"/>
    </row>
    <row r="2220" spans="1:60" outlineLevel="1" x14ac:dyDescent="0.2">
      <c r="A2220" s="158"/>
      <c r="B2220" s="159"/>
      <c r="C2220" s="201" t="s">
        <v>1202</v>
      </c>
      <c r="D2220" s="193"/>
      <c r="E2220" s="194">
        <v>-8.4</v>
      </c>
      <c r="F2220" s="160"/>
      <c r="G2220" s="160"/>
      <c r="H2220" s="160"/>
      <c r="I2220" s="160"/>
      <c r="J2220" s="160"/>
      <c r="K2220" s="160"/>
      <c r="L2220" s="160"/>
      <c r="M2220" s="160"/>
      <c r="N2220" s="160"/>
      <c r="O2220" s="160"/>
      <c r="P2220" s="160"/>
      <c r="Q2220" s="160"/>
      <c r="R2220" s="160"/>
      <c r="S2220" s="160"/>
      <c r="T2220" s="160"/>
      <c r="U2220" s="160"/>
      <c r="V2220" s="160"/>
      <c r="W2220" s="160"/>
      <c r="X2220" s="151"/>
      <c r="Y2220" s="151"/>
      <c r="Z2220" s="151"/>
      <c r="AA2220" s="151"/>
      <c r="AB2220" s="151"/>
      <c r="AC2220" s="151"/>
      <c r="AD2220" s="151"/>
      <c r="AE2220" s="151"/>
      <c r="AF2220" s="151"/>
      <c r="AG2220" s="151" t="s">
        <v>305</v>
      </c>
      <c r="AH2220" s="151">
        <v>0</v>
      </c>
      <c r="AI2220" s="151"/>
      <c r="AJ2220" s="151"/>
      <c r="AK2220" s="151"/>
      <c r="AL2220" s="151"/>
      <c r="AM2220" s="151"/>
      <c r="AN2220" s="151"/>
      <c r="AO2220" s="151"/>
      <c r="AP2220" s="151"/>
      <c r="AQ2220" s="151"/>
      <c r="AR2220" s="151"/>
      <c r="AS2220" s="151"/>
      <c r="AT2220" s="151"/>
      <c r="AU2220" s="151"/>
      <c r="AV2220" s="151"/>
      <c r="AW2220" s="151"/>
      <c r="AX2220" s="151"/>
      <c r="AY2220" s="151"/>
      <c r="AZ2220" s="151"/>
      <c r="BA2220" s="151"/>
      <c r="BB2220" s="151"/>
      <c r="BC2220" s="151"/>
      <c r="BD2220" s="151"/>
      <c r="BE2220" s="151"/>
      <c r="BF2220" s="151"/>
      <c r="BG2220" s="151"/>
      <c r="BH2220" s="151"/>
    </row>
    <row r="2221" spans="1:60" outlineLevel="1" x14ac:dyDescent="0.2">
      <c r="A2221" s="158"/>
      <c r="B2221" s="159"/>
      <c r="C2221" s="201" t="s">
        <v>1203</v>
      </c>
      <c r="D2221" s="193"/>
      <c r="E2221" s="194">
        <v>-2.1</v>
      </c>
      <c r="F2221" s="160"/>
      <c r="G2221" s="160"/>
      <c r="H2221" s="160"/>
      <c r="I2221" s="160"/>
      <c r="J2221" s="160"/>
      <c r="K2221" s="160"/>
      <c r="L2221" s="160"/>
      <c r="M2221" s="160"/>
      <c r="N2221" s="160"/>
      <c r="O2221" s="160"/>
      <c r="P2221" s="160"/>
      <c r="Q2221" s="160"/>
      <c r="R2221" s="160"/>
      <c r="S2221" s="160"/>
      <c r="T2221" s="160"/>
      <c r="U2221" s="160"/>
      <c r="V2221" s="160"/>
      <c r="W2221" s="160"/>
      <c r="X2221" s="151"/>
      <c r="Y2221" s="151"/>
      <c r="Z2221" s="151"/>
      <c r="AA2221" s="151"/>
      <c r="AB2221" s="151"/>
      <c r="AC2221" s="151"/>
      <c r="AD2221" s="151"/>
      <c r="AE2221" s="151"/>
      <c r="AF2221" s="151"/>
      <c r="AG2221" s="151" t="s">
        <v>305</v>
      </c>
      <c r="AH2221" s="151">
        <v>0</v>
      </c>
      <c r="AI2221" s="151"/>
      <c r="AJ2221" s="151"/>
      <c r="AK2221" s="151"/>
      <c r="AL2221" s="151"/>
      <c r="AM2221" s="151"/>
      <c r="AN2221" s="151"/>
      <c r="AO2221" s="151"/>
      <c r="AP2221" s="151"/>
      <c r="AQ2221" s="151"/>
      <c r="AR2221" s="151"/>
      <c r="AS2221" s="151"/>
      <c r="AT2221" s="151"/>
      <c r="AU2221" s="151"/>
      <c r="AV2221" s="151"/>
      <c r="AW2221" s="151"/>
      <c r="AX2221" s="151"/>
      <c r="AY2221" s="151"/>
      <c r="AZ2221" s="151"/>
      <c r="BA2221" s="151"/>
      <c r="BB2221" s="151"/>
      <c r="BC2221" s="151"/>
      <c r="BD2221" s="151"/>
      <c r="BE2221" s="151"/>
      <c r="BF2221" s="151"/>
      <c r="BG2221" s="151"/>
      <c r="BH2221" s="151"/>
    </row>
    <row r="2222" spans="1:60" outlineLevel="1" x14ac:dyDescent="0.2">
      <c r="A2222" s="158"/>
      <c r="B2222" s="159"/>
      <c r="C2222" s="201" t="s">
        <v>1204</v>
      </c>
      <c r="D2222" s="193"/>
      <c r="E2222" s="194">
        <v>4.0199999999999996</v>
      </c>
      <c r="F2222" s="160"/>
      <c r="G2222" s="160"/>
      <c r="H2222" s="160"/>
      <c r="I2222" s="160"/>
      <c r="J2222" s="160"/>
      <c r="K2222" s="160"/>
      <c r="L2222" s="160"/>
      <c r="M2222" s="160"/>
      <c r="N2222" s="160"/>
      <c r="O2222" s="160"/>
      <c r="P2222" s="160"/>
      <c r="Q2222" s="160"/>
      <c r="R2222" s="160"/>
      <c r="S2222" s="160"/>
      <c r="T2222" s="160"/>
      <c r="U2222" s="160"/>
      <c r="V2222" s="160"/>
      <c r="W2222" s="160"/>
      <c r="X2222" s="151"/>
      <c r="Y2222" s="151"/>
      <c r="Z2222" s="151"/>
      <c r="AA2222" s="151"/>
      <c r="AB2222" s="151"/>
      <c r="AC2222" s="151"/>
      <c r="AD2222" s="151"/>
      <c r="AE2222" s="151"/>
      <c r="AF2222" s="151"/>
      <c r="AG2222" s="151" t="s">
        <v>305</v>
      </c>
      <c r="AH2222" s="151">
        <v>0</v>
      </c>
      <c r="AI2222" s="151"/>
      <c r="AJ2222" s="151"/>
      <c r="AK2222" s="151"/>
      <c r="AL2222" s="151"/>
      <c r="AM2222" s="151"/>
      <c r="AN2222" s="151"/>
      <c r="AO2222" s="151"/>
      <c r="AP2222" s="151"/>
      <c r="AQ2222" s="151"/>
      <c r="AR2222" s="151"/>
      <c r="AS2222" s="151"/>
      <c r="AT2222" s="151"/>
      <c r="AU2222" s="151"/>
      <c r="AV2222" s="151"/>
      <c r="AW2222" s="151"/>
      <c r="AX2222" s="151"/>
      <c r="AY2222" s="151"/>
      <c r="AZ2222" s="151"/>
      <c r="BA2222" s="151"/>
      <c r="BB2222" s="151"/>
      <c r="BC2222" s="151"/>
      <c r="BD2222" s="151"/>
      <c r="BE2222" s="151"/>
      <c r="BF2222" s="151"/>
      <c r="BG2222" s="151"/>
      <c r="BH2222" s="151"/>
    </row>
    <row r="2223" spans="1:60" outlineLevel="1" x14ac:dyDescent="0.2">
      <c r="A2223" s="158"/>
      <c r="B2223" s="159"/>
      <c r="C2223" s="201" t="s">
        <v>1205</v>
      </c>
      <c r="D2223" s="193"/>
      <c r="E2223" s="194">
        <v>0.99</v>
      </c>
      <c r="F2223" s="160"/>
      <c r="G2223" s="160"/>
      <c r="H2223" s="160"/>
      <c r="I2223" s="160"/>
      <c r="J2223" s="160"/>
      <c r="K2223" s="160"/>
      <c r="L2223" s="160"/>
      <c r="M2223" s="160"/>
      <c r="N2223" s="160"/>
      <c r="O2223" s="160"/>
      <c r="P2223" s="160"/>
      <c r="Q2223" s="160"/>
      <c r="R2223" s="160"/>
      <c r="S2223" s="160"/>
      <c r="T2223" s="160"/>
      <c r="U2223" s="160"/>
      <c r="V2223" s="160"/>
      <c r="W2223" s="160"/>
      <c r="X2223" s="151"/>
      <c r="Y2223" s="151"/>
      <c r="Z2223" s="151"/>
      <c r="AA2223" s="151"/>
      <c r="AB2223" s="151"/>
      <c r="AC2223" s="151"/>
      <c r="AD2223" s="151"/>
      <c r="AE2223" s="151"/>
      <c r="AF2223" s="151"/>
      <c r="AG2223" s="151" t="s">
        <v>305</v>
      </c>
      <c r="AH2223" s="151">
        <v>0</v>
      </c>
      <c r="AI2223" s="151"/>
      <c r="AJ2223" s="151"/>
      <c r="AK2223" s="151"/>
      <c r="AL2223" s="151"/>
      <c r="AM2223" s="151"/>
      <c r="AN2223" s="151"/>
      <c r="AO2223" s="151"/>
      <c r="AP2223" s="151"/>
      <c r="AQ2223" s="151"/>
      <c r="AR2223" s="151"/>
      <c r="AS2223" s="151"/>
      <c r="AT2223" s="151"/>
      <c r="AU2223" s="151"/>
      <c r="AV2223" s="151"/>
      <c r="AW2223" s="151"/>
      <c r="AX2223" s="151"/>
      <c r="AY2223" s="151"/>
      <c r="AZ2223" s="151"/>
      <c r="BA2223" s="151"/>
      <c r="BB2223" s="151"/>
      <c r="BC2223" s="151"/>
      <c r="BD2223" s="151"/>
      <c r="BE2223" s="151"/>
      <c r="BF2223" s="151"/>
      <c r="BG2223" s="151"/>
      <c r="BH2223" s="151"/>
    </row>
    <row r="2224" spans="1:60" outlineLevel="1" x14ac:dyDescent="0.2">
      <c r="A2224" s="158"/>
      <c r="B2224" s="159"/>
      <c r="C2224" s="201" t="s">
        <v>1206</v>
      </c>
      <c r="D2224" s="193"/>
      <c r="E2224" s="194">
        <v>2.64</v>
      </c>
      <c r="F2224" s="160"/>
      <c r="G2224" s="160"/>
      <c r="H2224" s="160"/>
      <c r="I2224" s="160"/>
      <c r="J2224" s="160"/>
      <c r="K2224" s="160"/>
      <c r="L2224" s="160"/>
      <c r="M2224" s="160"/>
      <c r="N2224" s="160"/>
      <c r="O2224" s="160"/>
      <c r="P2224" s="160"/>
      <c r="Q2224" s="160"/>
      <c r="R2224" s="160"/>
      <c r="S2224" s="160"/>
      <c r="T2224" s="160"/>
      <c r="U2224" s="160"/>
      <c r="V2224" s="160"/>
      <c r="W2224" s="160"/>
      <c r="X2224" s="151"/>
      <c r="Y2224" s="151"/>
      <c r="Z2224" s="151"/>
      <c r="AA2224" s="151"/>
      <c r="AB2224" s="151"/>
      <c r="AC2224" s="151"/>
      <c r="AD2224" s="151"/>
      <c r="AE2224" s="151"/>
      <c r="AF2224" s="151"/>
      <c r="AG2224" s="151" t="s">
        <v>305</v>
      </c>
      <c r="AH2224" s="151">
        <v>0</v>
      </c>
      <c r="AI2224" s="151"/>
      <c r="AJ2224" s="151"/>
      <c r="AK2224" s="151"/>
      <c r="AL2224" s="151"/>
      <c r="AM2224" s="151"/>
      <c r="AN2224" s="151"/>
      <c r="AO2224" s="151"/>
      <c r="AP2224" s="151"/>
      <c r="AQ2224" s="151"/>
      <c r="AR2224" s="151"/>
      <c r="AS2224" s="151"/>
      <c r="AT2224" s="151"/>
      <c r="AU2224" s="151"/>
      <c r="AV2224" s="151"/>
      <c r="AW2224" s="151"/>
      <c r="AX2224" s="151"/>
      <c r="AY2224" s="151"/>
      <c r="AZ2224" s="151"/>
      <c r="BA2224" s="151"/>
      <c r="BB2224" s="151"/>
      <c r="BC2224" s="151"/>
      <c r="BD2224" s="151"/>
      <c r="BE2224" s="151"/>
      <c r="BF2224" s="151"/>
      <c r="BG2224" s="151"/>
      <c r="BH2224" s="151"/>
    </row>
    <row r="2225" spans="1:60" outlineLevel="1" x14ac:dyDescent="0.2">
      <c r="A2225" s="158"/>
      <c r="B2225" s="159"/>
      <c r="C2225" s="201" t="s">
        <v>1207</v>
      </c>
      <c r="D2225" s="193"/>
      <c r="E2225" s="194">
        <v>1.56</v>
      </c>
      <c r="F2225" s="160"/>
      <c r="G2225" s="160"/>
      <c r="H2225" s="160"/>
      <c r="I2225" s="160"/>
      <c r="J2225" s="160"/>
      <c r="K2225" s="160"/>
      <c r="L2225" s="160"/>
      <c r="M2225" s="160"/>
      <c r="N2225" s="160"/>
      <c r="O2225" s="160"/>
      <c r="P2225" s="160"/>
      <c r="Q2225" s="160"/>
      <c r="R2225" s="160"/>
      <c r="S2225" s="160"/>
      <c r="T2225" s="160"/>
      <c r="U2225" s="160"/>
      <c r="V2225" s="160"/>
      <c r="W2225" s="160"/>
      <c r="X2225" s="151"/>
      <c r="Y2225" s="151"/>
      <c r="Z2225" s="151"/>
      <c r="AA2225" s="151"/>
      <c r="AB2225" s="151"/>
      <c r="AC2225" s="151"/>
      <c r="AD2225" s="151"/>
      <c r="AE2225" s="151"/>
      <c r="AF2225" s="151"/>
      <c r="AG2225" s="151" t="s">
        <v>305</v>
      </c>
      <c r="AH2225" s="151">
        <v>0</v>
      </c>
      <c r="AI2225" s="151"/>
      <c r="AJ2225" s="151"/>
      <c r="AK2225" s="151"/>
      <c r="AL2225" s="151"/>
      <c r="AM2225" s="151"/>
      <c r="AN2225" s="151"/>
      <c r="AO2225" s="151"/>
      <c r="AP2225" s="151"/>
      <c r="AQ2225" s="151"/>
      <c r="AR2225" s="151"/>
      <c r="AS2225" s="151"/>
      <c r="AT2225" s="151"/>
      <c r="AU2225" s="151"/>
      <c r="AV2225" s="151"/>
      <c r="AW2225" s="151"/>
      <c r="AX2225" s="151"/>
      <c r="AY2225" s="151"/>
      <c r="AZ2225" s="151"/>
      <c r="BA2225" s="151"/>
      <c r="BB2225" s="151"/>
      <c r="BC2225" s="151"/>
      <c r="BD2225" s="151"/>
      <c r="BE2225" s="151"/>
      <c r="BF2225" s="151"/>
      <c r="BG2225" s="151"/>
      <c r="BH2225" s="151"/>
    </row>
    <row r="2226" spans="1:60" outlineLevel="1" x14ac:dyDescent="0.2">
      <c r="A2226" s="158"/>
      <c r="B2226" s="159"/>
      <c r="C2226" s="201" t="s">
        <v>1262</v>
      </c>
      <c r="D2226" s="193"/>
      <c r="E2226" s="194">
        <v>153.78749999999999</v>
      </c>
      <c r="F2226" s="160"/>
      <c r="G2226" s="160"/>
      <c r="H2226" s="160"/>
      <c r="I2226" s="160"/>
      <c r="J2226" s="160"/>
      <c r="K2226" s="160"/>
      <c r="L2226" s="160"/>
      <c r="M2226" s="160"/>
      <c r="N2226" s="160"/>
      <c r="O2226" s="160"/>
      <c r="P2226" s="160"/>
      <c r="Q2226" s="160"/>
      <c r="R2226" s="160"/>
      <c r="S2226" s="160"/>
      <c r="T2226" s="160"/>
      <c r="U2226" s="160"/>
      <c r="V2226" s="160"/>
      <c r="W2226" s="160"/>
      <c r="X2226" s="151"/>
      <c r="Y2226" s="151"/>
      <c r="Z2226" s="151"/>
      <c r="AA2226" s="151"/>
      <c r="AB2226" s="151"/>
      <c r="AC2226" s="151"/>
      <c r="AD2226" s="151"/>
      <c r="AE2226" s="151"/>
      <c r="AF2226" s="151"/>
      <c r="AG2226" s="151" t="s">
        <v>305</v>
      </c>
      <c r="AH2226" s="151">
        <v>0</v>
      </c>
      <c r="AI2226" s="151"/>
      <c r="AJ2226" s="151"/>
      <c r="AK2226" s="151"/>
      <c r="AL2226" s="151"/>
      <c r="AM2226" s="151"/>
      <c r="AN2226" s="151"/>
      <c r="AO2226" s="151"/>
      <c r="AP2226" s="151"/>
      <c r="AQ2226" s="151"/>
      <c r="AR2226" s="151"/>
      <c r="AS2226" s="151"/>
      <c r="AT2226" s="151"/>
      <c r="AU2226" s="151"/>
      <c r="AV2226" s="151"/>
      <c r="AW2226" s="151"/>
      <c r="AX2226" s="151"/>
      <c r="AY2226" s="151"/>
      <c r="AZ2226" s="151"/>
      <c r="BA2226" s="151"/>
      <c r="BB2226" s="151"/>
      <c r="BC2226" s="151"/>
      <c r="BD2226" s="151"/>
      <c r="BE2226" s="151"/>
      <c r="BF2226" s="151"/>
      <c r="BG2226" s="151"/>
      <c r="BH2226" s="151"/>
    </row>
    <row r="2227" spans="1:60" outlineLevel="1" x14ac:dyDescent="0.2">
      <c r="A2227" s="158"/>
      <c r="B2227" s="159"/>
      <c r="C2227" s="201" t="s">
        <v>1185</v>
      </c>
      <c r="D2227" s="193"/>
      <c r="E2227" s="194">
        <v>-2.7</v>
      </c>
      <c r="F2227" s="160"/>
      <c r="G2227" s="160"/>
      <c r="H2227" s="160"/>
      <c r="I2227" s="160"/>
      <c r="J2227" s="160"/>
      <c r="K2227" s="160"/>
      <c r="L2227" s="160"/>
      <c r="M2227" s="160"/>
      <c r="N2227" s="160"/>
      <c r="O2227" s="160"/>
      <c r="P2227" s="160"/>
      <c r="Q2227" s="160"/>
      <c r="R2227" s="160"/>
      <c r="S2227" s="160"/>
      <c r="T2227" s="160"/>
      <c r="U2227" s="160"/>
      <c r="V2227" s="160"/>
      <c r="W2227" s="160"/>
      <c r="X2227" s="151"/>
      <c r="Y2227" s="151"/>
      <c r="Z2227" s="151"/>
      <c r="AA2227" s="151"/>
      <c r="AB2227" s="151"/>
      <c r="AC2227" s="151"/>
      <c r="AD2227" s="151"/>
      <c r="AE2227" s="151"/>
      <c r="AF2227" s="151"/>
      <c r="AG2227" s="151" t="s">
        <v>305</v>
      </c>
      <c r="AH2227" s="151">
        <v>0</v>
      </c>
      <c r="AI2227" s="151"/>
      <c r="AJ2227" s="151"/>
      <c r="AK2227" s="151"/>
      <c r="AL2227" s="151"/>
      <c r="AM2227" s="151"/>
      <c r="AN2227" s="151"/>
      <c r="AO2227" s="151"/>
      <c r="AP2227" s="151"/>
      <c r="AQ2227" s="151"/>
      <c r="AR2227" s="151"/>
      <c r="AS2227" s="151"/>
      <c r="AT2227" s="151"/>
      <c r="AU2227" s="151"/>
      <c r="AV2227" s="151"/>
      <c r="AW2227" s="151"/>
      <c r="AX2227" s="151"/>
      <c r="AY2227" s="151"/>
      <c r="AZ2227" s="151"/>
      <c r="BA2227" s="151"/>
      <c r="BB2227" s="151"/>
      <c r="BC2227" s="151"/>
      <c r="BD2227" s="151"/>
      <c r="BE2227" s="151"/>
      <c r="BF2227" s="151"/>
      <c r="BG2227" s="151"/>
      <c r="BH2227" s="151"/>
    </row>
    <row r="2228" spans="1:60" outlineLevel="1" x14ac:dyDescent="0.2">
      <c r="A2228" s="158"/>
      <c r="B2228" s="159"/>
      <c r="C2228" s="201" t="s">
        <v>1209</v>
      </c>
      <c r="D2228" s="193"/>
      <c r="E2228" s="194">
        <v>-4.8615000000000004</v>
      </c>
      <c r="F2228" s="160"/>
      <c r="G2228" s="160"/>
      <c r="H2228" s="160"/>
      <c r="I2228" s="160"/>
      <c r="J2228" s="160"/>
      <c r="K2228" s="160"/>
      <c r="L2228" s="160"/>
      <c r="M2228" s="160"/>
      <c r="N2228" s="160"/>
      <c r="O2228" s="160"/>
      <c r="P2228" s="160"/>
      <c r="Q2228" s="160"/>
      <c r="R2228" s="160"/>
      <c r="S2228" s="160"/>
      <c r="T2228" s="160"/>
      <c r="U2228" s="160"/>
      <c r="V2228" s="160"/>
      <c r="W2228" s="160"/>
      <c r="X2228" s="151"/>
      <c r="Y2228" s="151"/>
      <c r="Z2228" s="151"/>
      <c r="AA2228" s="151"/>
      <c r="AB2228" s="151"/>
      <c r="AC2228" s="151"/>
      <c r="AD2228" s="151"/>
      <c r="AE2228" s="151"/>
      <c r="AF2228" s="151"/>
      <c r="AG2228" s="151" t="s">
        <v>305</v>
      </c>
      <c r="AH2228" s="151">
        <v>0</v>
      </c>
      <c r="AI2228" s="151"/>
      <c r="AJ2228" s="151"/>
      <c r="AK2228" s="151"/>
      <c r="AL2228" s="151"/>
      <c r="AM2228" s="151"/>
      <c r="AN2228" s="151"/>
      <c r="AO2228" s="151"/>
      <c r="AP2228" s="151"/>
      <c r="AQ2228" s="151"/>
      <c r="AR2228" s="151"/>
      <c r="AS2228" s="151"/>
      <c r="AT2228" s="151"/>
      <c r="AU2228" s="151"/>
      <c r="AV2228" s="151"/>
      <c r="AW2228" s="151"/>
      <c r="AX2228" s="151"/>
      <c r="AY2228" s="151"/>
      <c r="AZ2228" s="151"/>
      <c r="BA2228" s="151"/>
      <c r="BB2228" s="151"/>
      <c r="BC2228" s="151"/>
      <c r="BD2228" s="151"/>
      <c r="BE2228" s="151"/>
      <c r="BF2228" s="151"/>
      <c r="BG2228" s="151"/>
      <c r="BH2228" s="151"/>
    </row>
    <row r="2229" spans="1:60" outlineLevel="1" x14ac:dyDescent="0.2">
      <c r="A2229" s="158"/>
      <c r="B2229" s="159"/>
      <c r="C2229" s="201" t="s">
        <v>1210</v>
      </c>
      <c r="D2229" s="193"/>
      <c r="E2229" s="194">
        <v>-5.25</v>
      </c>
      <c r="F2229" s="160"/>
      <c r="G2229" s="160"/>
      <c r="H2229" s="160"/>
      <c r="I2229" s="160"/>
      <c r="J2229" s="160"/>
      <c r="K2229" s="160"/>
      <c r="L2229" s="160"/>
      <c r="M2229" s="160"/>
      <c r="N2229" s="160"/>
      <c r="O2229" s="160"/>
      <c r="P2229" s="160"/>
      <c r="Q2229" s="160"/>
      <c r="R2229" s="160"/>
      <c r="S2229" s="160"/>
      <c r="T2229" s="160"/>
      <c r="U2229" s="160"/>
      <c r="V2229" s="160"/>
      <c r="W2229" s="160"/>
      <c r="X2229" s="151"/>
      <c r="Y2229" s="151"/>
      <c r="Z2229" s="151"/>
      <c r="AA2229" s="151"/>
      <c r="AB2229" s="151"/>
      <c r="AC2229" s="151"/>
      <c r="AD2229" s="151"/>
      <c r="AE2229" s="151"/>
      <c r="AF2229" s="151"/>
      <c r="AG2229" s="151" t="s">
        <v>305</v>
      </c>
      <c r="AH2229" s="151">
        <v>0</v>
      </c>
      <c r="AI2229" s="151"/>
      <c r="AJ2229" s="151"/>
      <c r="AK2229" s="151"/>
      <c r="AL2229" s="151"/>
      <c r="AM2229" s="151"/>
      <c r="AN2229" s="151"/>
      <c r="AO2229" s="151"/>
      <c r="AP2229" s="151"/>
      <c r="AQ2229" s="151"/>
      <c r="AR2229" s="151"/>
      <c r="AS2229" s="151"/>
      <c r="AT2229" s="151"/>
      <c r="AU2229" s="151"/>
      <c r="AV2229" s="151"/>
      <c r="AW2229" s="151"/>
      <c r="AX2229" s="151"/>
      <c r="AY2229" s="151"/>
      <c r="AZ2229" s="151"/>
      <c r="BA2229" s="151"/>
      <c r="BB2229" s="151"/>
      <c r="BC2229" s="151"/>
      <c r="BD2229" s="151"/>
      <c r="BE2229" s="151"/>
      <c r="BF2229" s="151"/>
      <c r="BG2229" s="151"/>
      <c r="BH2229" s="151"/>
    </row>
    <row r="2230" spans="1:60" outlineLevel="1" x14ac:dyDescent="0.2">
      <c r="A2230" s="158"/>
      <c r="B2230" s="159"/>
      <c r="C2230" s="201" t="s">
        <v>1170</v>
      </c>
      <c r="D2230" s="193"/>
      <c r="E2230" s="194">
        <v>-2.73</v>
      </c>
      <c r="F2230" s="160"/>
      <c r="G2230" s="160"/>
      <c r="H2230" s="160"/>
      <c r="I2230" s="160"/>
      <c r="J2230" s="160"/>
      <c r="K2230" s="160"/>
      <c r="L2230" s="160"/>
      <c r="M2230" s="160"/>
      <c r="N2230" s="160"/>
      <c r="O2230" s="160"/>
      <c r="P2230" s="160"/>
      <c r="Q2230" s="160"/>
      <c r="R2230" s="160"/>
      <c r="S2230" s="160"/>
      <c r="T2230" s="160"/>
      <c r="U2230" s="160"/>
      <c r="V2230" s="160"/>
      <c r="W2230" s="160"/>
      <c r="X2230" s="151"/>
      <c r="Y2230" s="151"/>
      <c r="Z2230" s="151"/>
      <c r="AA2230" s="151"/>
      <c r="AB2230" s="151"/>
      <c r="AC2230" s="151"/>
      <c r="AD2230" s="151"/>
      <c r="AE2230" s="151"/>
      <c r="AF2230" s="151"/>
      <c r="AG2230" s="151" t="s">
        <v>305</v>
      </c>
      <c r="AH2230" s="151">
        <v>0</v>
      </c>
      <c r="AI2230" s="151"/>
      <c r="AJ2230" s="151"/>
      <c r="AK2230" s="151"/>
      <c r="AL2230" s="151"/>
      <c r="AM2230" s="151"/>
      <c r="AN2230" s="151"/>
      <c r="AO2230" s="151"/>
      <c r="AP2230" s="151"/>
      <c r="AQ2230" s="151"/>
      <c r="AR2230" s="151"/>
      <c r="AS2230" s="151"/>
      <c r="AT2230" s="151"/>
      <c r="AU2230" s="151"/>
      <c r="AV2230" s="151"/>
      <c r="AW2230" s="151"/>
      <c r="AX2230" s="151"/>
      <c r="AY2230" s="151"/>
      <c r="AZ2230" s="151"/>
      <c r="BA2230" s="151"/>
      <c r="BB2230" s="151"/>
      <c r="BC2230" s="151"/>
      <c r="BD2230" s="151"/>
      <c r="BE2230" s="151"/>
      <c r="BF2230" s="151"/>
      <c r="BG2230" s="151"/>
      <c r="BH2230" s="151"/>
    </row>
    <row r="2231" spans="1:60" outlineLevel="1" x14ac:dyDescent="0.2">
      <c r="A2231" s="158"/>
      <c r="B2231" s="159"/>
      <c r="C2231" s="201" t="s">
        <v>1211</v>
      </c>
      <c r="D2231" s="193"/>
      <c r="E2231" s="194">
        <v>1.9544999999999999</v>
      </c>
      <c r="F2231" s="160"/>
      <c r="G2231" s="160"/>
      <c r="H2231" s="160"/>
      <c r="I2231" s="160"/>
      <c r="J2231" s="160"/>
      <c r="K2231" s="160"/>
      <c r="L2231" s="160"/>
      <c r="M2231" s="160"/>
      <c r="N2231" s="160"/>
      <c r="O2231" s="160"/>
      <c r="P2231" s="160"/>
      <c r="Q2231" s="160"/>
      <c r="R2231" s="160"/>
      <c r="S2231" s="160"/>
      <c r="T2231" s="160"/>
      <c r="U2231" s="160"/>
      <c r="V2231" s="160"/>
      <c r="W2231" s="160"/>
      <c r="X2231" s="151"/>
      <c r="Y2231" s="151"/>
      <c r="Z2231" s="151"/>
      <c r="AA2231" s="151"/>
      <c r="AB2231" s="151"/>
      <c r="AC2231" s="151"/>
      <c r="AD2231" s="151"/>
      <c r="AE2231" s="151"/>
      <c r="AF2231" s="151"/>
      <c r="AG2231" s="151" t="s">
        <v>305</v>
      </c>
      <c r="AH2231" s="151">
        <v>0</v>
      </c>
      <c r="AI2231" s="151"/>
      <c r="AJ2231" s="151"/>
      <c r="AK2231" s="151"/>
      <c r="AL2231" s="151"/>
      <c r="AM2231" s="151"/>
      <c r="AN2231" s="151"/>
      <c r="AO2231" s="151"/>
      <c r="AP2231" s="151"/>
      <c r="AQ2231" s="151"/>
      <c r="AR2231" s="151"/>
      <c r="AS2231" s="151"/>
      <c r="AT2231" s="151"/>
      <c r="AU2231" s="151"/>
      <c r="AV2231" s="151"/>
      <c r="AW2231" s="151"/>
      <c r="AX2231" s="151"/>
      <c r="AY2231" s="151"/>
      <c r="AZ2231" s="151"/>
      <c r="BA2231" s="151"/>
      <c r="BB2231" s="151"/>
      <c r="BC2231" s="151"/>
      <c r="BD2231" s="151"/>
      <c r="BE2231" s="151"/>
      <c r="BF2231" s="151"/>
      <c r="BG2231" s="151"/>
      <c r="BH2231" s="151"/>
    </row>
    <row r="2232" spans="1:60" outlineLevel="1" x14ac:dyDescent="0.2">
      <c r="A2232" s="158"/>
      <c r="B2232" s="159"/>
      <c r="C2232" s="201" t="s">
        <v>1212</v>
      </c>
      <c r="D2232" s="193"/>
      <c r="E2232" s="194">
        <v>2.0099999999999998</v>
      </c>
      <c r="F2232" s="160"/>
      <c r="G2232" s="160"/>
      <c r="H2232" s="160"/>
      <c r="I2232" s="160"/>
      <c r="J2232" s="160"/>
      <c r="K2232" s="160"/>
      <c r="L2232" s="160"/>
      <c r="M2232" s="160"/>
      <c r="N2232" s="160"/>
      <c r="O2232" s="160"/>
      <c r="P2232" s="160"/>
      <c r="Q2232" s="160"/>
      <c r="R2232" s="160"/>
      <c r="S2232" s="160"/>
      <c r="T2232" s="160"/>
      <c r="U2232" s="160"/>
      <c r="V2232" s="160"/>
      <c r="W2232" s="160"/>
      <c r="X2232" s="151"/>
      <c r="Y2232" s="151"/>
      <c r="Z2232" s="151"/>
      <c r="AA2232" s="151"/>
      <c r="AB2232" s="151"/>
      <c r="AC2232" s="151"/>
      <c r="AD2232" s="151"/>
      <c r="AE2232" s="151"/>
      <c r="AF2232" s="151"/>
      <c r="AG2232" s="151" t="s">
        <v>305</v>
      </c>
      <c r="AH2232" s="151">
        <v>0</v>
      </c>
      <c r="AI2232" s="151"/>
      <c r="AJ2232" s="151"/>
      <c r="AK2232" s="151"/>
      <c r="AL2232" s="151"/>
      <c r="AM2232" s="151"/>
      <c r="AN2232" s="151"/>
      <c r="AO2232" s="151"/>
      <c r="AP2232" s="151"/>
      <c r="AQ2232" s="151"/>
      <c r="AR2232" s="151"/>
      <c r="AS2232" s="151"/>
      <c r="AT2232" s="151"/>
      <c r="AU2232" s="151"/>
      <c r="AV2232" s="151"/>
      <c r="AW2232" s="151"/>
      <c r="AX2232" s="151"/>
      <c r="AY2232" s="151"/>
      <c r="AZ2232" s="151"/>
      <c r="BA2232" s="151"/>
      <c r="BB2232" s="151"/>
      <c r="BC2232" s="151"/>
      <c r="BD2232" s="151"/>
      <c r="BE2232" s="151"/>
      <c r="BF2232" s="151"/>
      <c r="BG2232" s="151"/>
      <c r="BH2232" s="151"/>
    </row>
    <row r="2233" spans="1:60" outlineLevel="1" x14ac:dyDescent="0.2">
      <c r="A2233" s="158"/>
      <c r="B2233" s="159"/>
      <c r="C2233" s="201" t="s">
        <v>1171</v>
      </c>
      <c r="D2233" s="193"/>
      <c r="E2233" s="194">
        <v>1.65</v>
      </c>
      <c r="F2233" s="160"/>
      <c r="G2233" s="160"/>
      <c r="H2233" s="160"/>
      <c r="I2233" s="160"/>
      <c r="J2233" s="160"/>
      <c r="K2233" s="160"/>
      <c r="L2233" s="160"/>
      <c r="M2233" s="160"/>
      <c r="N2233" s="160"/>
      <c r="O2233" s="160"/>
      <c r="P2233" s="160"/>
      <c r="Q2233" s="160"/>
      <c r="R2233" s="160"/>
      <c r="S2233" s="160"/>
      <c r="T2233" s="160"/>
      <c r="U2233" s="160"/>
      <c r="V2233" s="160"/>
      <c r="W2233" s="160"/>
      <c r="X2233" s="151"/>
      <c r="Y2233" s="151"/>
      <c r="Z2233" s="151"/>
      <c r="AA2233" s="151"/>
      <c r="AB2233" s="151"/>
      <c r="AC2233" s="151"/>
      <c r="AD2233" s="151"/>
      <c r="AE2233" s="151"/>
      <c r="AF2233" s="151"/>
      <c r="AG2233" s="151" t="s">
        <v>305</v>
      </c>
      <c r="AH2233" s="151">
        <v>0</v>
      </c>
      <c r="AI2233" s="151"/>
      <c r="AJ2233" s="151"/>
      <c r="AK2233" s="151"/>
      <c r="AL2233" s="151"/>
      <c r="AM2233" s="151"/>
      <c r="AN2233" s="151"/>
      <c r="AO2233" s="151"/>
      <c r="AP2233" s="151"/>
      <c r="AQ2233" s="151"/>
      <c r="AR2233" s="151"/>
      <c r="AS2233" s="151"/>
      <c r="AT2233" s="151"/>
      <c r="AU2233" s="151"/>
      <c r="AV2233" s="151"/>
      <c r="AW2233" s="151"/>
      <c r="AX2233" s="151"/>
      <c r="AY2233" s="151"/>
      <c r="AZ2233" s="151"/>
      <c r="BA2233" s="151"/>
      <c r="BB2233" s="151"/>
      <c r="BC2233" s="151"/>
      <c r="BD2233" s="151"/>
      <c r="BE2233" s="151"/>
      <c r="BF2233" s="151"/>
      <c r="BG2233" s="151"/>
      <c r="BH2233" s="151"/>
    </row>
    <row r="2234" spans="1:60" outlineLevel="1" x14ac:dyDescent="0.2">
      <c r="A2234" s="158"/>
      <c r="B2234" s="159"/>
      <c r="C2234" s="201" t="s">
        <v>1263</v>
      </c>
      <c r="D2234" s="193"/>
      <c r="E2234" s="194">
        <v>41.924999999999997</v>
      </c>
      <c r="F2234" s="160"/>
      <c r="G2234" s="160"/>
      <c r="H2234" s="160"/>
      <c r="I2234" s="160"/>
      <c r="J2234" s="160"/>
      <c r="K2234" s="160"/>
      <c r="L2234" s="160"/>
      <c r="M2234" s="160"/>
      <c r="N2234" s="160"/>
      <c r="O2234" s="160"/>
      <c r="P2234" s="160"/>
      <c r="Q2234" s="160"/>
      <c r="R2234" s="160"/>
      <c r="S2234" s="160"/>
      <c r="T2234" s="160"/>
      <c r="U2234" s="160"/>
      <c r="V2234" s="160"/>
      <c r="W2234" s="160"/>
      <c r="X2234" s="151"/>
      <c r="Y2234" s="151"/>
      <c r="Z2234" s="151"/>
      <c r="AA2234" s="151"/>
      <c r="AB2234" s="151"/>
      <c r="AC2234" s="151"/>
      <c r="AD2234" s="151"/>
      <c r="AE2234" s="151"/>
      <c r="AF2234" s="151"/>
      <c r="AG2234" s="151" t="s">
        <v>305</v>
      </c>
      <c r="AH2234" s="151">
        <v>0</v>
      </c>
      <c r="AI2234" s="151"/>
      <c r="AJ2234" s="151"/>
      <c r="AK2234" s="151"/>
      <c r="AL2234" s="151"/>
      <c r="AM2234" s="151"/>
      <c r="AN2234" s="151"/>
      <c r="AO2234" s="151"/>
      <c r="AP2234" s="151"/>
      <c r="AQ2234" s="151"/>
      <c r="AR2234" s="151"/>
      <c r="AS2234" s="151"/>
      <c r="AT2234" s="151"/>
      <c r="AU2234" s="151"/>
      <c r="AV2234" s="151"/>
      <c r="AW2234" s="151"/>
      <c r="AX2234" s="151"/>
      <c r="AY2234" s="151"/>
      <c r="AZ2234" s="151"/>
      <c r="BA2234" s="151"/>
      <c r="BB2234" s="151"/>
      <c r="BC2234" s="151"/>
      <c r="BD2234" s="151"/>
      <c r="BE2234" s="151"/>
      <c r="BF2234" s="151"/>
      <c r="BG2234" s="151"/>
      <c r="BH2234" s="151"/>
    </row>
    <row r="2235" spans="1:60" outlineLevel="1" x14ac:dyDescent="0.2">
      <c r="A2235" s="158"/>
      <c r="B2235" s="159"/>
      <c r="C2235" s="201" t="s">
        <v>1164</v>
      </c>
      <c r="D2235" s="193"/>
      <c r="E2235" s="194">
        <v>-1.8</v>
      </c>
      <c r="F2235" s="160"/>
      <c r="G2235" s="160"/>
      <c r="H2235" s="160"/>
      <c r="I2235" s="160"/>
      <c r="J2235" s="160"/>
      <c r="K2235" s="160"/>
      <c r="L2235" s="160"/>
      <c r="M2235" s="160"/>
      <c r="N2235" s="160"/>
      <c r="O2235" s="160"/>
      <c r="P2235" s="160"/>
      <c r="Q2235" s="160"/>
      <c r="R2235" s="160"/>
      <c r="S2235" s="160"/>
      <c r="T2235" s="160"/>
      <c r="U2235" s="160"/>
      <c r="V2235" s="160"/>
      <c r="W2235" s="160"/>
      <c r="X2235" s="151"/>
      <c r="Y2235" s="151"/>
      <c r="Z2235" s="151"/>
      <c r="AA2235" s="151"/>
      <c r="AB2235" s="151"/>
      <c r="AC2235" s="151"/>
      <c r="AD2235" s="151"/>
      <c r="AE2235" s="151"/>
      <c r="AF2235" s="151"/>
      <c r="AG2235" s="151" t="s">
        <v>305</v>
      </c>
      <c r="AH2235" s="151">
        <v>0</v>
      </c>
      <c r="AI2235" s="151"/>
      <c r="AJ2235" s="151"/>
      <c r="AK2235" s="151"/>
      <c r="AL2235" s="151"/>
      <c r="AM2235" s="151"/>
      <c r="AN2235" s="151"/>
      <c r="AO2235" s="151"/>
      <c r="AP2235" s="151"/>
      <c r="AQ2235" s="151"/>
      <c r="AR2235" s="151"/>
      <c r="AS2235" s="151"/>
      <c r="AT2235" s="151"/>
      <c r="AU2235" s="151"/>
      <c r="AV2235" s="151"/>
      <c r="AW2235" s="151"/>
      <c r="AX2235" s="151"/>
      <c r="AY2235" s="151"/>
      <c r="AZ2235" s="151"/>
      <c r="BA2235" s="151"/>
      <c r="BB2235" s="151"/>
      <c r="BC2235" s="151"/>
      <c r="BD2235" s="151"/>
      <c r="BE2235" s="151"/>
      <c r="BF2235" s="151"/>
      <c r="BG2235" s="151"/>
      <c r="BH2235" s="151"/>
    </row>
    <row r="2236" spans="1:60" outlineLevel="1" x14ac:dyDescent="0.2">
      <c r="A2236" s="158"/>
      <c r="B2236" s="159"/>
      <c r="C2236" s="201" t="s">
        <v>1214</v>
      </c>
      <c r="D2236" s="193"/>
      <c r="E2236" s="194">
        <v>-1.26</v>
      </c>
      <c r="F2236" s="160"/>
      <c r="G2236" s="160"/>
      <c r="H2236" s="160"/>
      <c r="I2236" s="160"/>
      <c r="J2236" s="160"/>
      <c r="K2236" s="160"/>
      <c r="L2236" s="160"/>
      <c r="M2236" s="160"/>
      <c r="N2236" s="160"/>
      <c r="O2236" s="160"/>
      <c r="P2236" s="160"/>
      <c r="Q2236" s="160"/>
      <c r="R2236" s="160"/>
      <c r="S2236" s="160"/>
      <c r="T2236" s="160"/>
      <c r="U2236" s="160"/>
      <c r="V2236" s="160"/>
      <c r="W2236" s="160"/>
      <c r="X2236" s="151"/>
      <c r="Y2236" s="151"/>
      <c r="Z2236" s="151"/>
      <c r="AA2236" s="151"/>
      <c r="AB2236" s="151"/>
      <c r="AC2236" s="151"/>
      <c r="AD2236" s="151"/>
      <c r="AE2236" s="151"/>
      <c r="AF2236" s="151"/>
      <c r="AG2236" s="151" t="s">
        <v>305</v>
      </c>
      <c r="AH2236" s="151">
        <v>0</v>
      </c>
      <c r="AI2236" s="151"/>
      <c r="AJ2236" s="151"/>
      <c r="AK2236" s="151"/>
      <c r="AL2236" s="151"/>
      <c r="AM2236" s="151"/>
      <c r="AN2236" s="151"/>
      <c r="AO2236" s="151"/>
      <c r="AP2236" s="151"/>
      <c r="AQ2236" s="151"/>
      <c r="AR2236" s="151"/>
      <c r="AS2236" s="151"/>
      <c r="AT2236" s="151"/>
      <c r="AU2236" s="151"/>
      <c r="AV2236" s="151"/>
      <c r="AW2236" s="151"/>
      <c r="AX2236" s="151"/>
      <c r="AY2236" s="151"/>
      <c r="AZ2236" s="151"/>
      <c r="BA2236" s="151"/>
      <c r="BB2236" s="151"/>
      <c r="BC2236" s="151"/>
      <c r="BD2236" s="151"/>
      <c r="BE2236" s="151"/>
      <c r="BF2236" s="151"/>
      <c r="BG2236" s="151"/>
      <c r="BH2236" s="151"/>
    </row>
    <row r="2237" spans="1:60" outlineLevel="1" x14ac:dyDescent="0.2">
      <c r="A2237" s="158"/>
      <c r="B2237" s="159"/>
      <c r="C2237" s="201" t="s">
        <v>1215</v>
      </c>
      <c r="D2237" s="193"/>
      <c r="E2237" s="194">
        <v>1.44</v>
      </c>
      <c r="F2237" s="160"/>
      <c r="G2237" s="160"/>
      <c r="H2237" s="160"/>
      <c r="I2237" s="160"/>
      <c r="J2237" s="160"/>
      <c r="K2237" s="160"/>
      <c r="L2237" s="160"/>
      <c r="M2237" s="160"/>
      <c r="N2237" s="160"/>
      <c r="O2237" s="160"/>
      <c r="P2237" s="160"/>
      <c r="Q2237" s="160"/>
      <c r="R2237" s="160"/>
      <c r="S2237" s="160"/>
      <c r="T2237" s="160"/>
      <c r="U2237" s="160"/>
      <c r="V2237" s="160"/>
      <c r="W2237" s="160"/>
      <c r="X2237" s="151"/>
      <c r="Y2237" s="151"/>
      <c r="Z2237" s="151"/>
      <c r="AA2237" s="151"/>
      <c r="AB2237" s="151"/>
      <c r="AC2237" s="151"/>
      <c r="AD2237" s="151"/>
      <c r="AE2237" s="151"/>
      <c r="AF2237" s="151"/>
      <c r="AG2237" s="151" t="s">
        <v>305</v>
      </c>
      <c r="AH2237" s="151">
        <v>0</v>
      </c>
      <c r="AI2237" s="151"/>
      <c r="AJ2237" s="151"/>
      <c r="AK2237" s="151"/>
      <c r="AL2237" s="151"/>
      <c r="AM2237" s="151"/>
      <c r="AN2237" s="151"/>
      <c r="AO2237" s="151"/>
      <c r="AP2237" s="151"/>
      <c r="AQ2237" s="151"/>
      <c r="AR2237" s="151"/>
      <c r="AS2237" s="151"/>
      <c r="AT2237" s="151"/>
      <c r="AU2237" s="151"/>
      <c r="AV2237" s="151"/>
      <c r="AW2237" s="151"/>
      <c r="AX2237" s="151"/>
      <c r="AY2237" s="151"/>
      <c r="AZ2237" s="151"/>
      <c r="BA2237" s="151"/>
      <c r="BB2237" s="151"/>
      <c r="BC2237" s="151"/>
      <c r="BD2237" s="151"/>
      <c r="BE2237" s="151"/>
      <c r="BF2237" s="151"/>
      <c r="BG2237" s="151"/>
      <c r="BH2237" s="151"/>
    </row>
    <row r="2238" spans="1:60" outlineLevel="1" x14ac:dyDescent="0.2">
      <c r="A2238" s="158"/>
      <c r="B2238" s="159"/>
      <c r="C2238" s="201" t="s">
        <v>1264</v>
      </c>
      <c r="D2238" s="193"/>
      <c r="E2238" s="194">
        <v>103.3125</v>
      </c>
      <c r="F2238" s="160"/>
      <c r="G2238" s="160"/>
      <c r="H2238" s="160"/>
      <c r="I2238" s="160"/>
      <c r="J2238" s="160"/>
      <c r="K2238" s="160"/>
      <c r="L2238" s="160"/>
      <c r="M2238" s="160"/>
      <c r="N2238" s="160"/>
      <c r="O2238" s="160"/>
      <c r="P2238" s="160"/>
      <c r="Q2238" s="160"/>
      <c r="R2238" s="160"/>
      <c r="S2238" s="160"/>
      <c r="T2238" s="160"/>
      <c r="U2238" s="160"/>
      <c r="V2238" s="160"/>
      <c r="W2238" s="160"/>
      <c r="X2238" s="151"/>
      <c r="Y2238" s="151"/>
      <c r="Z2238" s="151"/>
      <c r="AA2238" s="151"/>
      <c r="AB2238" s="151"/>
      <c r="AC2238" s="151"/>
      <c r="AD2238" s="151"/>
      <c r="AE2238" s="151"/>
      <c r="AF2238" s="151"/>
      <c r="AG2238" s="151" t="s">
        <v>305</v>
      </c>
      <c r="AH2238" s="151">
        <v>0</v>
      </c>
      <c r="AI2238" s="151"/>
      <c r="AJ2238" s="151"/>
      <c r="AK2238" s="151"/>
      <c r="AL2238" s="151"/>
      <c r="AM2238" s="151"/>
      <c r="AN2238" s="151"/>
      <c r="AO2238" s="151"/>
      <c r="AP2238" s="151"/>
      <c r="AQ2238" s="151"/>
      <c r="AR2238" s="151"/>
      <c r="AS2238" s="151"/>
      <c r="AT2238" s="151"/>
      <c r="AU2238" s="151"/>
      <c r="AV2238" s="151"/>
      <c r="AW2238" s="151"/>
      <c r="AX2238" s="151"/>
      <c r="AY2238" s="151"/>
      <c r="AZ2238" s="151"/>
      <c r="BA2238" s="151"/>
      <c r="BB2238" s="151"/>
      <c r="BC2238" s="151"/>
      <c r="BD2238" s="151"/>
      <c r="BE2238" s="151"/>
      <c r="BF2238" s="151"/>
      <c r="BG2238" s="151"/>
      <c r="BH2238" s="151"/>
    </row>
    <row r="2239" spans="1:60" outlineLevel="1" x14ac:dyDescent="0.2">
      <c r="A2239" s="158"/>
      <c r="B2239" s="159"/>
      <c r="C2239" s="201" t="s">
        <v>1170</v>
      </c>
      <c r="D2239" s="193"/>
      <c r="E2239" s="194">
        <v>-2.73</v>
      </c>
      <c r="F2239" s="160"/>
      <c r="G2239" s="160"/>
      <c r="H2239" s="160"/>
      <c r="I2239" s="160"/>
      <c r="J2239" s="160"/>
      <c r="K2239" s="160"/>
      <c r="L2239" s="160"/>
      <c r="M2239" s="160"/>
      <c r="N2239" s="160"/>
      <c r="O2239" s="160"/>
      <c r="P2239" s="160"/>
      <c r="Q2239" s="160"/>
      <c r="R2239" s="160"/>
      <c r="S2239" s="160"/>
      <c r="T2239" s="160"/>
      <c r="U2239" s="160"/>
      <c r="V2239" s="160"/>
      <c r="W2239" s="160"/>
      <c r="X2239" s="151"/>
      <c r="Y2239" s="151"/>
      <c r="Z2239" s="151"/>
      <c r="AA2239" s="151"/>
      <c r="AB2239" s="151"/>
      <c r="AC2239" s="151"/>
      <c r="AD2239" s="151"/>
      <c r="AE2239" s="151"/>
      <c r="AF2239" s="151"/>
      <c r="AG2239" s="151" t="s">
        <v>305</v>
      </c>
      <c r="AH2239" s="151">
        <v>0</v>
      </c>
      <c r="AI2239" s="151"/>
      <c r="AJ2239" s="151"/>
      <c r="AK2239" s="151"/>
      <c r="AL2239" s="151"/>
      <c r="AM2239" s="151"/>
      <c r="AN2239" s="151"/>
      <c r="AO2239" s="151"/>
      <c r="AP2239" s="151"/>
      <c r="AQ2239" s="151"/>
      <c r="AR2239" s="151"/>
      <c r="AS2239" s="151"/>
      <c r="AT2239" s="151"/>
      <c r="AU2239" s="151"/>
      <c r="AV2239" s="151"/>
      <c r="AW2239" s="151"/>
      <c r="AX2239" s="151"/>
      <c r="AY2239" s="151"/>
      <c r="AZ2239" s="151"/>
      <c r="BA2239" s="151"/>
      <c r="BB2239" s="151"/>
      <c r="BC2239" s="151"/>
      <c r="BD2239" s="151"/>
      <c r="BE2239" s="151"/>
      <c r="BF2239" s="151"/>
      <c r="BG2239" s="151"/>
      <c r="BH2239" s="151"/>
    </row>
    <row r="2240" spans="1:60" outlineLevel="1" x14ac:dyDescent="0.2">
      <c r="A2240" s="158"/>
      <c r="B2240" s="159"/>
      <c r="C2240" s="201" t="s">
        <v>1217</v>
      </c>
      <c r="D2240" s="193"/>
      <c r="E2240" s="194">
        <v>-2.34</v>
      </c>
      <c r="F2240" s="160"/>
      <c r="G2240" s="160"/>
      <c r="H2240" s="160"/>
      <c r="I2240" s="160"/>
      <c r="J2240" s="160"/>
      <c r="K2240" s="160"/>
      <c r="L2240" s="160"/>
      <c r="M2240" s="160"/>
      <c r="N2240" s="160"/>
      <c r="O2240" s="160"/>
      <c r="P2240" s="160"/>
      <c r="Q2240" s="160"/>
      <c r="R2240" s="160"/>
      <c r="S2240" s="160"/>
      <c r="T2240" s="160"/>
      <c r="U2240" s="160"/>
      <c r="V2240" s="160"/>
      <c r="W2240" s="160"/>
      <c r="X2240" s="151"/>
      <c r="Y2240" s="151"/>
      <c r="Z2240" s="151"/>
      <c r="AA2240" s="151"/>
      <c r="AB2240" s="151"/>
      <c r="AC2240" s="151"/>
      <c r="AD2240" s="151"/>
      <c r="AE2240" s="151"/>
      <c r="AF2240" s="151"/>
      <c r="AG2240" s="151" t="s">
        <v>305</v>
      </c>
      <c r="AH2240" s="151">
        <v>0</v>
      </c>
      <c r="AI2240" s="151"/>
      <c r="AJ2240" s="151"/>
      <c r="AK2240" s="151"/>
      <c r="AL2240" s="151"/>
      <c r="AM2240" s="151"/>
      <c r="AN2240" s="151"/>
      <c r="AO2240" s="151"/>
      <c r="AP2240" s="151"/>
      <c r="AQ2240" s="151"/>
      <c r="AR2240" s="151"/>
      <c r="AS2240" s="151"/>
      <c r="AT2240" s="151"/>
      <c r="AU2240" s="151"/>
      <c r="AV2240" s="151"/>
      <c r="AW2240" s="151"/>
      <c r="AX2240" s="151"/>
      <c r="AY2240" s="151"/>
      <c r="AZ2240" s="151"/>
      <c r="BA2240" s="151"/>
      <c r="BB2240" s="151"/>
      <c r="BC2240" s="151"/>
      <c r="BD2240" s="151"/>
      <c r="BE2240" s="151"/>
      <c r="BF2240" s="151"/>
      <c r="BG2240" s="151"/>
      <c r="BH2240" s="151"/>
    </row>
    <row r="2241" spans="1:60" outlineLevel="1" x14ac:dyDescent="0.2">
      <c r="A2241" s="158"/>
      <c r="B2241" s="159"/>
      <c r="C2241" s="201" t="s">
        <v>1167</v>
      </c>
      <c r="D2241" s="193"/>
      <c r="E2241" s="194">
        <v>-2.7</v>
      </c>
      <c r="F2241" s="160"/>
      <c r="G2241" s="160"/>
      <c r="H2241" s="160"/>
      <c r="I2241" s="160"/>
      <c r="J2241" s="160"/>
      <c r="K2241" s="160"/>
      <c r="L2241" s="160"/>
      <c r="M2241" s="160"/>
      <c r="N2241" s="160"/>
      <c r="O2241" s="160"/>
      <c r="P2241" s="160"/>
      <c r="Q2241" s="160"/>
      <c r="R2241" s="160"/>
      <c r="S2241" s="160"/>
      <c r="T2241" s="160"/>
      <c r="U2241" s="160"/>
      <c r="V2241" s="160"/>
      <c r="W2241" s="160"/>
      <c r="X2241" s="151"/>
      <c r="Y2241" s="151"/>
      <c r="Z2241" s="151"/>
      <c r="AA2241" s="151"/>
      <c r="AB2241" s="151"/>
      <c r="AC2241" s="151"/>
      <c r="AD2241" s="151"/>
      <c r="AE2241" s="151"/>
      <c r="AF2241" s="151"/>
      <c r="AG2241" s="151" t="s">
        <v>305</v>
      </c>
      <c r="AH2241" s="151">
        <v>0</v>
      </c>
      <c r="AI2241" s="151"/>
      <c r="AJ2241" s="151"/>
      <c r="AK2241" s="151"/>
      <c r="AL2241" s="151"/>
      <c r="AM2241" s="151"/>
      <c r="AN2241" s="151"/>
      <c r="AO2241" s="151"/>
      <c r="AP2241" s="151"/>
      <c r="AQ2241" s="151"/>
      <c r="AR2241" s="151"/>
      <c r="AS2241" s="151"/>
      <c r="AT2241" s="151"/>
      <c r="AU2241" s="151"/>
      <c r="AV2241" s="151"/>
      <c r="AW2241" s="151"/>
      <c r="AX2241" s="151"/>
      <c r="AY2241" s="151"/>
      <c r="AZ2241" s="151"/>
      <c r="BA2241" s="151"/>
      <c r="BB2241" s="151"/>
      <c r="BC2241" s="151"/>
      <c r="BD2241" s="151"/>
      <c r="BE2241" s="151"/>
      <c r="BF2241" s="151"/>
      <c r="BG2241" s="151"/>
      <c r="BH2241" s="151"/>
    </row>
    <row r="2242" spans="1:60" outlineLevel="1" x14ac:dyDescent="0.2">
      <c r="A2242" s="158"/>
      <c r="B2242" s="159"/>
      <c r="C2242" s="201" t="s">
        <v>1218</v>
      </c>
      <c r="D2242" s="193"/>
      <c r="E2242" s="194">
        <v>-2.5649999999999999</v>
      </c>
      <c r="F2242" s="160"/>
      <c r="G2242" s="160"/>
      <c r="H2242" s="160"/>
      <c r="I2242" s="160"/>
      <c r="J2242" s="160"/>
      <c r="K2242" s="160"/>
      <c r="L2242" s="160"/>
      <c r="M2242" s="160"/>
      <c r="N2242" s="160"/>
      <c r="O2242" s="160"/>
      <c r="P2242" s="160"/>
      <c r="Q2242" s="160"/>
      <c r="R2242" s="160"/>
      <c r="S2242" s="160"/>
      <c r="T2242" s="160"/>
      <c r="U2242" s="160"/>
      <c r="V2242" s="160"/>
      <c r="W2242" s="160"/>
      <c r="X2242" s="151"/>
      <c r="Y2242" s="151"/>
      <c r="Z2242" s="151"/>
      <c r="AA2242" s="151"/>
      <c r="AB2242" s="151"/>
      <c r="AC2242" s="151"/>
      <c r="AD2242" s="151"/>
      <c r="AE2242" s="151"/>
      <c r="AF2242" s="151"/>
      <c r="AG2242" s="151" t="s">
        <v>305</v>
      </c>
      <c r="AH2242" s="151">
        <v>0</v>
      </c>
      <c r="AI2242" s="151"/>
      <c r="AJ2242" s="151"/>
      <c r="AK2242" s="151"/>
      <c r="AL2242" s="151"/>
      <c r="AM2242" s="151"/>
      <c r="AN2242" s="151"/>
      <c r="AO2242" s="151"/>
      <c r="AP2242" s="151"/>
      <c r="AQ2242" s="151"/>
      <c r="AR2242" s="151"/>
      <c r="AS2242" s="151"/>
      <c r="AT2242" s="151"/>
      <c r="AU2242" s="151"/>
      <c r="AV2242" s="151"/>
      <c r="AW2242" s="151"/>
      <c r="AX2242" s="151"/>
      <c r="AY2242" s="151"/>
      <c r="AZ2242" s="151"/>
      <c r="BA2242" s="151"/>
      <c r="BB2242" s="151"/>
      <c r="BC2242" s="151"/>
      <c r="BD2242" s="151"/>
      <c r="BE2242" s="151"/>
      <c r="BF2242" s="151"/>
      <c r="BG2242" s="151"/>
      <c r="BH2242" s="151"/>
    </row>
    <row r="2243" spans="1:60" outlineLevel="1" x14ac:dyDescent="0.2">
      <c r="A2243" s="158"/>
      <c r="B2243" s="159"/>
      <c r="C2243" s="201" t="s">
        <v>1171</v>
      </c>
      <c r="D2243" s="193"/>
      <c r="E2243" s="194">
        <v>1.65</v>
      </c>
      <c r="F2243" s="160"/>
      <c r="G2243" s="160"/>
      <c r="H2243" s="160"/>
      <c r="I2243" s="160"/>
      <c r="J2243" s="160"/>
      <c r="K2243" s="160"/>
      <c r="L2243" s="160"/>
      <c r="M2243" s="160"/>
      <c r="N2243" s="160"/>
      <c r="O2243" s="160"/>
      <c r="P2243" s="160"/>
      <c r="Q2243" s="160"/>
      <c r="R2243" s="160"/>
      <c r="S2243" s="160"/>
      <c r="T2243" s="160"/>
      <c r="U2243" s="160"/>
      <c r="V2243" s="160"/>
      <c r="W2243" s="160"/>
      <c r="X2243" s="151"/>
      <c r="Y2243" s="151"/>
      <c r="Z2243" s="151"/>
      <c r="AA2243" s="151"/>
      <c r="AB2243" s="151"/>
      <c r="AC2243" s="151"/>
      <c r="AD2243" s="151"/>
      <c r="AE2243" s="151"/>
      <c r="AF2243" s="151"/>
      <c r="AG2243" s="151" t="s">
        <v>305</v>
      </c>
      <c r="AH2243" s="151">
        <v>0</v>
      </c>
      <c r="AI2243" s="151"/>
      <c r="AJ2243" s="151"/>
      <c r="AK2243" s="151"/>
      <c r="AL2243" s="151"/>
      <c r="AM2243" s="151"/>
      <c r="AN2243" s="151"/>
      <c r="AO2243" s="151"/>
      <c r="AP2243" s="151"/>
      <c r="AQ2243" s="151"/>
      <c r="AR2243" s="151"/>
      <c r="AS2243" s="151"/>
      <c r="AT2243" s="151"/>
      <c r="AU2243" s="151"/>
      <c r="AV2243" s="151"/>
      <c r="AW2243" s="151"/>
      <c r="AX2243" s="151"/>
      <c r="AY2243" s="151"/>
      <c r="AZ2243" s="151"/>
      <c r="BA2243" s="151"/>
      <c r="BB2243" s="151"/>
      <c r="BC2243" s="151"/>
      <c r="BD2243" s="151"/>
      <c r="BE2243" s="151"/>
      <c r="BF2243" s="151"/>
      <c r="BG2243" s="151"/>
      <c r="BH2243" s="151"/>
    </row>
    <row r="2244" spans="1:60" outlineLevel="1" x14ac:dyDescent="0.2">
      <c r="A2244" s="158"/>
      <c r="B2244" s="159"/>
      <c r="C2244" s="201" t="s">
        <v>1219</v>
      </c>
      <c r="D2244" s="193"/>
      <c r="E2244" s="194">
        <v>1.47</v>
      </c>
      <c r="F2244" s="160"/>
      <c r="G2244" s="160"/>
      <c r="H2244" s="160"/>
      <c r="I2244" s="160"/>
      <c r="J2244" s="160"/>
      <c r="K2244" s="160"/>
      <c r="L2244" s="160"/>
      <c r="M2244" s="160"/>
      <c r="N2244" s="160"/>
      <c r="O2244" s="160"/>
      <c r="P2244" s="160"/>
      <c r="Q2244" s="160"/>
      <c r="R2244" s="160"/>
      <c r="S2244" s="160"/>
      <c r="T2244" s="160"/>
      <c r="U2244" s="160"/>
      <c r="V2244" s="160"/>
      <c r="W2244" s="160"/>
      <c r="X2244" s="151"/>
      <c r="Y2244" s="151"/>
      <c r="Z2244" s="151"/>
      <c r="AA2244" s="151"/>
      <c r="AB2244" s="151"/>
      <c r="AC2244" s="151"/>
      <c r="AD2244" s="151"/>
      <c r="AE2244" s="151"/>
      <c r="AF2244" s="151"/>
      <c r="AG2244" s="151" t="s">
        <v>305</v>
      </c>
      <c r="AH2244" s="151">
        <v>0</v>
      </c>
      <c r="AI2244" s="151"/>
      <c r="AJ2244" s="151"/>
      <c r="AK2244" s="151"/>
      <c r="AL2244" s="151"/>
      <c r="AM2244" s="151"/>
      <c r="AN2244" s="151"/>
      <c r="AO2244" s="151"/>
      <c r="AP2244" s="151"/>
      <c r="AQ2244" s="151"/>
      <c r="AR2244" s="151"/>
      <c r="AS2244" s="151"/>
      <c r="AT2244" s="151"/>
      <c r="AU2244" s="151"/>
      <c r="AV2244" s="151"/>
      <c r="AW2244" s="151"/>
      <c r="AX2244" s="151"/>
      <c r="AY2244" s="151"/>
      <c r="AZ2244" s="151"/>
      <c r="BA2244" s="151"/>
      <c r="BB2244" s="151"/>
      <c r="BC2244" s="151"/>
      <c r="BD2244" s="151"/>
      <c r="BE2244" s="151"/>
      <c r="BF2244" s="151"/>
      <c r="BG2244" s="151"/>
      <c r="BH2244" s="151"/>
    </row>
    <row r="2245" spans="1:60" outlineLevel="1" x14ac:dyDescent="0.2">
      <c r="A2245" s="158"/>
      <c r="B2245" s="159"/>
      <c r="C2245" s="201" t="s">
        <v>1168</v>
      </c>
      <c r="D2245" s="193"/>
      <c r="E2245" s="194">
        <v>1.53</v>
      </c>
      <c r="F2245" s="160"/>
      <c r="G2245" s="160"/>
      <c r="H2245" s="160"/>
      <c r="I2245" s="160"/>
      <c r="J2245" s="160"/>
      <c r="K2245" s="160"/>
      <c r="L2245" s="160"/>
      <c r="M2245" s="160"/>
      <c r="N2245" s="160"/>
      <c r="O2245" s="160"/>
      <c r="P2245" s="160"/>
      <c r="Q2245" s="160"/>
      <c r="R2245" s="160"/>
      <c r="S2245" s="160"/>
      <c r="T2245" s="160"/>
      <c r="U2245" s="160"/>
      <c r="V2245" s="160"/>
      <c r="W2245" s="160"/>
      <c r="X2245" s="151"/>
      <c r="Y2245" s="151"/>
      <c r="Z2245" s="151"/>
      <c r="AA2245" s="151"/>
      <c r="AB2245" s="151"/>
      <c r="AC2245" s="151"/>
      <c r="AD2245" s="151"/>
      <c r="AE2245" s="151"/>
      <c r="AF2245" s="151"/>
      <c r="AG2245" s="151" t="s">
        <v>305</v>
      </c>
      <c r="AH2245" s="151">
        <v>0</v>
      </c>
      <c r="AI2245" s="151"/>
      <c r="AJ2245" s="151"/>
      <c r="AK2245" s="151"/>
      <c r="AL2245" s="151"/>
      <c r="AM2245" s="151"/>
      <c r="AN2245" s="151"/>
      <c r="AO2245" s="151"/>
      <c r="AP2245" s="151"/>
      <c r="AQ2245" s="151"/>
      <c r="AR2245" s="151"/>
      <c r="AS2245" s="151"/>
      <c r="AT2245" s="151"/>
      <c r="AU2245" s="151"/>
      <c r="AV2245" s="151"/>
      <c r="AW2245" s="151"/>
      <c r="AX2245" s="151"/>
      <c r="AY2245" s="151"/>
      <c r="AZ2245" s="151"/>
      <c r="BA2245" s="151"/>
      <c r="BB2245" s="151"/>
      <c r="BC2245" s="151"/>
      <c r="BD2245" s="151"/>
      <c r="BE2245" s="151"/>
      <c r="BF2245" s="151"/>
      <c r="BG2245" s="151"/>
      <c r="BH2245" s="151"/>
    </row>
    <row r="2246" spans="1:60" outlineLevel="1" x14ac:dyDescent="0.2">
      <c r="A2246" s="158"/>
      <c r="B2246" s="159"/>
      <c r="C2246" s="201" t="s">
        <v>1220</v>
      </c>
      <c r="D2246" s="193"/>
      <c r="E2246" s="194">
        <v>1.65</v>
      </c>
      <c r="F2246" s="160"/>
      <c r="G2246" s="160"/>
      <c r="H2246" s="160"/>
      <c r="I2246" s="160"/>
      <c r="J2246" s="160"/>
      <c r="K2246" s="160"/>
      <c r="L2246" s="160"/>
      <c r="M2246" s="160"/>
      <c r="N2246" s="160"/>
      <c r="O2246" s="160"/>
      <c r="P2246" s="160"/>
      <c r="Q2246" s="160"/>
      <c r="R2246" s="160"/>
      <c r="S2246" s="160"/>
      <c r="T2246" s="160"/>
      <c r="U2246" s="160"/>
      <c r="V2246" s="160"/>
      <c r="W2246" s="160"/>
      <c r="X2246" s="151"/>
      <c r="Y2246" s="151"/>
      <c r="Z2246" s="151"/>
      <c r="AA2246" s="151"/>
      <c r="AB2246" s="151"/>
      <c r="AC2246" s="151"/>
      <c r="AD2246" s="151"/>
      <c r="AE2246" s="151"/>
      <c r="AF2246" s="151"/>
      <c r="AG2246" s="151" t="s">
        <v>305</v>
      </c>
      <c r="AH2246" s="151">
        <v>0</v>
      </c>
      <c r="AI2246" s="151"/>
      <c r="AJ2246" s="151"/>
      <c r="AK2246" s="151"/>
      <c r="AL2246" s="151"/>
      <c r="AM2246" s="151"/>
      <c r="AN2246" s="151"/>
      <c r="AO2246" s="151"/>
      <c r="AP2246" s="151"/>
      <c r="AQ2246" s="151"/>
      <c r="AR2246" s="151"/>
      <c r="AS2246" s="151"/>
      <c r="AT2246" s="151"/>
      <c r="AU2246" s="151"/>
      <c r="AV2246" s="151"/>
      <c r="AW2246" s="151"/>
      <c r="AX2246" s="151"/>
      <c r="AY2246" s="151"/>
      <c r="AZ2246" s="151"/>
      <c r="BA2246" s="151"/>
      <c r="BB2246" s="151"/>
      <c r="BC2246" s="151"/>
      <c r="BD2246" s="151"/>
      <c r="BE2246" s="151"/>
      <c r="BF2246" s="151"/>
      <c r="BG2246" s="151"/>
      <c r="BH2246" s="151"/>
    </row>
    <row r="2247" spans="1:60" outlineLevel="1" x14ac:dyDescent="0.2">
      <c r="A2247" s="158"/>
      <c r="B2247" s="159"/>
      <c r="C2247" s="201" t="s">
        <v>1265</v>
      </c>
      <c r="D2247" s="193"/>
      <c r="E2247" s="194">
        <v>100.6875</v>
      </c>
      <c r="F2247" s="160"/>
      <c r="G2247" s="160"/>
      <c r="H2247" s="160"/>
      <c r="I2247" s="160"/>
      <c r="J2247" s="160"/>
      <c r="K2247" s="160"/>
      <c r="L2247" s="160"/>
      <c r="M2247" s="160"/>
      <c r="N2247" s="160"/>
      <c r="O2247" s="160"/>
      <c r="P2247" s="160"/>
      <c r="Q2247" s="160"/>
      <c r="R2247" s="160"/>
      <c r="S2247" s="160"/>
      <c r="T2247" s="160"/>
      <c r="U2247" s="160"/>
      <c r="V2247" s="160"/>
      <c r="W2247" s="160"/>
      <c r="X2247" s="151"/>
      <c r="Y2247" s="151"/>
      <c r="Z2247" s="151"/>
      <c r="AA2247" s="151"/>
      <c r="AB2247" s="151"/>
      <c r="AC2247" s="151"/>
      <c r="AD2247" s="151"/>
      <c r="AE2247" s="151"/>
      <c r="AF2247" s="151"/>
      <c r="AG2247" s="151" t="s">
        <v>305</v>
      </c>
      <c r="AH2247" s="151">
        <v>0</v>
      </c>
      <c r="AI2247" s="151"/>
      <c r="AJ2247" s="151"/>
      <c r="AK2247" s="151"/>
      <c r="AL2247" s="151"/>
      <c r="AM2247" s="151"/>
      <c r="AN2247" s="151"/>
      <c r="AO2247" s="151"/>
      <c r="AP2247" s="151"/>
      <c r="AQ2247" s="151"/>
      <c r="AR2247" s="151"/>
      <c r="AS2247" s="151"/>
      <c r="AT2247" s="151"/>
      <c r="AU2247" s="151"/>
      <c r="AV2247" s="151"/>
      <c r="AW2247" s="151"/>
      <c r="AX2247" s="151"/>
      <c r="AY2247" s="151"/>
      <c r="AZ2247" s="151"/>
      <c r="BA2247" s="151"/>
      <c r="BB2247" s="151"/>
      <c r="BC2247" s="151"/>
      <c r="BD2247" s="151"/>
      <c r="BE2247" s="151"/>
      <c r="BF2247" s="151"/>
      <c r="BG2247" s="151"/>
      <c r="BH2247" s="151"/>
    </row>
    <row r="2248" spans="1:60" outlineLevel="1" x14ac:dyDescent="0.2">
      <c r="A2248" s="158"/>
      <c r="B2248" s="159"/>
      <c r="C2248" s="201" t="s">
        <v>1222</v>
      </c>
      <c r="D2248" s="193"/>
      <c r="E2248" s="194">
        <v>-4.5</v>
      </c>
      <c r="F2248" s="160"/>
      <c r="G2248" s="160"/>
      <c r="H2248" s="160"/>
      <c r="I2248" s="160"/>
      <c r="J2248" s="160"/>
      <c r="K2248" s="160"/>
      <c r="L2248" s="160"/>
      <c r="M2248" s="160"/>
      <c r="N2248" s="160"/>
      <c r="O2248" s="160"/>
      <c r="P2248" s="160"/>
      <c r="Q2248" s="160"/>
      <c r="R2248" s="160"/>
      <c r="S2248" s="160"/>
      <c r="T2248" s="160"/>
      <c r="U2248" s="160"/>
      <c r="V2248" s="160"/>
      <c r="W2248" s="160"/>
      <c r="X2248" s="151"/>
      <c r="Y2248" s="151"/>
      <c r="Z2248" s="151"/>
      <c r="AA2248" s="151"/>
      <c r="AB2248" s="151"/>
      <c r="AC2248" s="151"/>
      <c r="AD2248" s="151"/>
      <c r="AE2248" s="151"/>
      <c r="AF2248" s="151"/>
      <c r="AG2248" s="151" t="s">
        <v>305</v>
      </c>
      <c r="AH2248" s="151">
        <v>0</v>
      </c>
      <c r="AI2248" s="151"/>
      <c r="AJ2248" s="151"/>
      <c r="AK2248" s="151"/>
      <c r="AL2248" s="151"/>
      <c r="AM2248" s="151"/>
      <c r="AN2248" s="151"/>
      <c r="AO2248" s="151"/>
      <c r="AP2248" s="151"/>
      <c r="AQ2248" s="151"/>
      <c r="AR2248" s="151"/>
      <c r="AS2248" s="151"/>
      <c r="AT2248" s="151"/>
      <c r="AU2248" s="151"/>
      <c r="AV2248" s="151"/>
      <c r="AW2248" s="151"/>
      <c r="AX2248" s="151"/>
      <c r="AY2248" s="151"/>
      <c r="AZ2248" s="151"/>
      <c r="BA2248" s="151"/>
      <c r="BB2248" s="151"/>
      <c r="BC2248" s="151"/>
      <c r="BD2248" s="151"/>
      <c r="BE2248" s="151"/>
      <c r="BF2248" s="151"/>
      <c r="BG2248" s="151"/>
      <c r="BH2248" s="151"/>
    </row>
    <row r="2249" spans="1:60" outlineLevel="1" x14ac:dyDescent="0.2">
      <c r="A2249" s="158"/>
      <c r="B2249" s="159"/>
      <c r="C2249" s="201" t="s">
        <v>1217</v>
      </c>
      <c r="D2249" s="193"/>
      <c r="E2249" s="194">
        <v>-2.34</v>
      </c>
      <c r="F2249" s="160"/>
      <c r="G2249" s="160"/>
      <c r="H2249" s="160"/>
      <c r="I2249" s="160"/>
      <c r="J2249" s="160"/>
      <c r="K2249" s="160"/>
      <c r="L2249" s="160"/>
      <c r="M2249" s="160"/>
      <c r="N2249" s="160"/>
      <c r="O2249" s="160"/>
      <c r="P2249" s="160"/>
      <c r="Q2249" s="160"/>
      <c r="R2249" s="160"/>
      <c r="S2249" s="160"/>
      <c r="T2249" s="160"/>
      <c r="U2249" s="160"/>
      <c r="V2249" s="160"/>
      <c r="W2249" s="160"/>
      <c r="X2249" s="151"/>
      <c r="Y2249" s="151"/>
      <c r="Z2249" s="151"/>
      <c r="AA2249" s="151"/>
      <c r="AB2249" s="151"/>
      <c r="AC2249" s="151"/>
      <c r="AD2249" s="151"/>
      <c r="AE2249" s="151"/>
      <c r="AF2249" s="151"/>
      <c r="AG2249" s="151" t="s">
        <v>305</v>
      </c>
      <c r="AH2249" s="151">
        <v>0</v>
      </c>
      <c r="AI2249" s="151"/>
      <c r="AJ2249" s="151"/>
      <c r="AK2249" s="151"/>
      <c r="AL2249" s="151"/>
      <c r="AM2249" s="151"/>
      <c r="AN2249" s="151"/>
      <c r="AO2249" s="151"/>
      <c r="AP2249" s="151"/>
      <c r="AQ2249" s="151"/>
      <c r="AR2249" s="151"/>
      <c r="AS2249" s="151"/>
      <c r="AT2249" s="151"/>
      <c r="AU2249" s="151"/>
      <c r="AV2249" s="151"/>
      <c r="AW2249" s="151"/>
      <c r="AX2249" s="151"/>
      <c r="AY2249" s="151"/>
      <c r="AZ2249" s="151"/>
      <c r="BA2249" s="151"/>
      <c r="BB2249" s="151"/>
      <c r="BC2249" s="151"/>
      <c r="BD2249" s="151"/>
      <c r="BE2249" s="151"/>
      <c r="BF2249" s="151"/>
      <c r="BG2249" s="151"/>
      <c r="BH2249" s="151"/>
    </row>
    <row r="2250" spans="1:60" outlineLevel="1" x14ac:dyDescent="0.2">
      <c r="A2250" s="158"/>
      <c r="B2250" s="159"/>
      <c r="C2250" s="201" t="s">
        <v>1218</v>
      </c>
      <c r="D2250" s="193"/>
      <c r="E2250" s="194">
        <v>-2.5649999999999999</v>
      </c>
      <c r="F2250" s="160"/>
      <c r="G2250" s="160"/>
      <c r="H2250" s="160"/>
      <c r="I2250" s="160"/>
      <c r="J2250" s="160"/>
      <c r="K2250" s="160"/>
      <c r="L2250" s="160"/>
      <c r="M2250" s="160"/>
      <c r="N2250" s="160"/>
      <c r="O2250" s="160"/>
      <c r="P2250" s="160"/>
      <c r="Q2250" s="160"/>
      <c r="R2250" s="160"/>
      <c r="S2250" s="160"/>
      <c r="T2250" s="160"/>
      <c r="U2250" s="160"/>
      <c r="V2250" s="160"/>
      <c r="W2250" s="160"/>
      <c r="X2250" s="151"/>
      <c r="Y2250" s="151"/>
      <c r="Z2250" s="151"/>
      <c r="AA2250" s="151"/>
      <c r="AB2250" s="151"/>
      <c r="AC2250" s="151"/>
      <c r="AD2250" s="151"/>
      <c r="AE2250" s="151"/>
      <c r="AF2250" s="151"/>
      <c r="AG2250" s="151" t="s">
        <v>305</v>
      </c>
      <c r="AH2250" s="151">
        <v>0</v>
      </c>
      <c r="AI2250" s="151"/>
      <c r="AJ2250" s="151"/>
      <c r="AK2250" s="151"/>
      <c r="AL2250" s="151"/>
      <c r="AM2250" s="151"/>
      <c r="AN2250" s="151"/>
      <c r="AO2250" s="151"/>
      <c r="AP2250" s="151"/>
      <c r="AQ2250" s="151"/>
      <c r="AR2250" s="151"/>
      <c r="AS2250" s="151"/>
      <c r="AT2250" s="151"/>
      <c r="AU2250" s="151"/>
      <c r="AV2250" s="151"/>
      <c r="AW2250" s="151"/>
      <c r="AX2250" s="151"/>
      <c r="AY2250" s="151"/>
      <c r="AZ2250" s="151"/>
      <c r="BA2250" s="151"/>
      <c r="BB2250" s="151"/>
      <c r="BC2250" s="151"/>
      <c r="BD2250" s="151"/>
      <c r="BE2250" s="151"/>
      <c r="BF2250" s="151"/>
      <c r="BG2250" s="151"/>
      <c r="BH2250" s="151"/>
    </row>
    <row r="2251" spans="1:60" outlineLevel="1" x14ac:dyDescent="0.2">
      <c r="A2251" s="158"/>
      <c r="B2251" s="159"/>
      <c r="C2251" s="201" t="s">
        <v>1223</v>
      </c>
      <c r="D2251" s="193"/>
      <c r="E2251" s="194">
        <v>1.83</v>
      </c>
      <c r="F2251" s="160"/>
      <c r="G2251" s="160"/>
      <c r="H2251" s="160"/>
      <c r="I2251" s="160"/>
      <c r="J2251" s="160"/>
      <c r="K2251" s="160"/>
      <c r="L2251" s="160"/>
      <c r="M2251" s="160"/>
      <c r="N2251" s="160"/>
      <c r="O2251" s="160"/>
      <c r="P2251" s="160"/>
      <c r="Q2251" s="160"/>
      <c r="R2251" s="160"/>
      <c r="S2251" s="160"/>
      <c r="T2251" s="160"/>
      <c r="U2251" s="160"/>
      <c r="V2251" s="160"/>
      <c r="W2251" s="160"/>
      <c r="X2251" s="151"/>
      <c r="Y2251" s="151"/>
      <c r="Z2251" s="151"/>
      <c r="AA2251" s="151"/>
      <c r="AB2251" s="151"/>
      <c r="AC2251" s="151"/>
      <c r="AD2251" s="151"/>
      <c r="AE2251" s="151"/>
      <c r="AF2251" s="151"/>
      <c r="AG2251" s="151" t="s">
        <v>305</v>
      </c>
      <c r="AH2251" s="151">
        <v>0</v>
      </c>
      <c r="AI2251" s="151"/>
      <c r="AJ2251" s="151"/>
      <c r="AK2251" s="151"/>
      <c r="AL2251" s="151"/>
      <c r="AM2251" s="151"/>
      <c r="AN2251" s="151"/>
      <c r="AO2251" s="151"/>
      <c r="AP2251" s="151"/>
      <c r="AQ2251" s="151"/>
      <c r="AR2251" s="151"/>
      <c r="AS2251" s="151"/>
      <c r="AT2251" s="151"/>
      <c r="AU2251" s="151"/>
      <c r="AV2251" s="151"/>
      <c r="AW2251" s="151"/>
      <c r="AX2251" s="151"/>
      <c r="AY2251" s="151"/>
      <c r="AZ2251" s="151"/>
      <c r="BA2251" s="151"/>
      <c r="BB2251" s="151"/>
      <c r="BC2251" s="151"/>
      <c r="BD2251" s="151"/>
      <c r="BE2251" s="151"/>
      <c r="BF2251" s="151"/>
      <c r="BG2251" s="151"/>
      <c r="BH2251" s="151"/>
    </row>
    <row r="2252" spans="1:60" outlineLevel="1" x14ac:dyDescent="0.2">
      <c r="A2252" s="158"/>
      <c r="B2252" s="159"/>
      <c r="C2252" s="201" t="s">
        <v>1219</v>
      </c>
      <c r="D2252" s="193"/>
      <c r="E2252" s="194">
        <v>1.47</v>
      </c>
      <c r="F2252" s="160"/>
      <c r="G2252" s="160"/>
      <c r="H2252" s="160"/>
      <c r="I2252" s="160"/>
      <c r="J2252" s="160"/>
      <c r="K2252" s="160"/>
      <c r="L2252" s="160"/>
      <c r="M2252" s="160"/>
      <c r="N2252" s="160"/>
      <c r="O2252" s="160"/>
      <c r="P2252" s="160"/>
      <c r="Q2252" s="160"/>
      <c r="R2252" s="160"/>
      <c r="S2252" s="160"/>
      <c r="T2252" s="160"/>
      <c r="U2252" s="160"/>
      <c r="V2252" s="160"/>
      <c r="W2252" s="160"/>
      <c r="X2252" s="151"/>
      <c r="Y2252" s="151"/>
      <c r="Z2252" s="151"/>
      <c r="AA2252" s="151"/>
      <c r="AB2252" s="151"/>
      <c r="AC2252" s="151"/>
      <c r="AD2252" s="151"/>
      <c r="AE2252" s="151"/>
      <c r="AF2252" s="151"/>
      <c r="AG2252" s="151" t="s">
        <v>305</v>
      </c>
      <c r="AH2252" s="151">
        <v>0</v>
      </c>
      <c r="AI2252" s="151"/>
      <c r="AJ2252" s="151"/>
      <c r="AK2252" s="151"/>
      <c r="AL2252" s="151"/>
      <c r="AM2252" s="151"/>
      <c r="AN2252" s="151"/>
      <c r="AO2252" s="151"/>
      <c r="AP2252" s="151"/>
      <c r="AQ2252" s="151"/>
      <c r="AR2252" s="151"/>
      <c r="AS2252" s="151"/>
      <c r="AT2252" s="151"/>
      <c r="AU2252" s="151"/>
      <c r="AV2252" s="151"/>
      <c r="AW2252" s="151"/>
      <c r="AX2252" s="151"/>
      <c r="AY2252" s="151"/>
      <c r="AZ2252" s="151"/>
      <c r="BA2252" s="151"/>
      <c r="BB2252" s="151"/>
      <c r="BC2252" s="151"/>
      <c r="BD2252" s="151"/>
      <c r="BE2252" s="151"/>
      <c r="BF2252" s="151"/>
      <c r="BG2252" s="151"/>
      <c r="BH2252" s="151"/>
    </row>
    <row r="2253" spans="1:60" outlineLevel="1" x14ac:dyDescent="0.2">
      <c r="A2253" s="158"/>
      <c r="B2253" s="159"/>
      <c r="C2253" s="201" t="s">
        <v>1220</v>
      </c>
      <c r="D2253" s="193"/>
      <c r="E2253" s="194">
        <v>1.65</v>
      </c>
      <c r="F2253" s="160"/>
      <c r="G2253" s="160"/>
      <c r="H2253" s="160"/>
      <c r="I2253" s="160"/>
      <c r="J2253" s="160"/>
      <c r="K2253" s="160"/>
      <c r="L2253" s="160"/>
      <c r="M2253" s="160"/>
      <c r="N2253" s="160"/>
      <c r="O2253" s="160"/>
      <c r="P2253" s="160"/>
      <c r="Q2253" s="160"/>
      <c r="R2253" s="160"/>
      <c r="S2253" s="160"/>
      <c r="T2253" s="160"/>
      <c r="U2253" s="160"/>
      <c r="V2253" s="160"/>
      <c r="W2253" s="160"/>
      <c r="X2253" s="151"/>
      <c r="Y2253" s="151"/>
      <c r="Z2253" s="151"/>
      <c r="AA2253" s="151"/>
      <c r="AB2253" s="151"/>
      <c r="AC2253" s="151"/>
      <c r="AD2253" s="151"/>
      <c r="AE2253" s="151"/>
      <c r="AF2253" s="151"/>
      <c r="AG2253" s="151" t="s">
        <v>305</v>
      </c>
      <c r="AH2253" s="151">
        <v>0</v>
      </c>
      <c r="AI2253" s="151"/>
      <c r="AJ2253" s="151"/>
      <c r="AK2253" s="151"/>
      <c r="AL2253" s="151"/>
      <c r="AM2253" s="151"/>
      <c r="AN2253" s="151"/>
      <c r="AO2253" s="151"/>
      <c r="AP2253" s="151"/>
      <c r="AQ2253" s="151"/>
      <c r="AR2253" s="151"/>
      <c r="AS2253" s="151"/>
      <c r="AT2253" s="151"/>
      <c r="AU2253" s="151"/>
      <c r="AV2253" s="151"/>
      <c r="AW2253" s="151"/>
      <c r="AX2253" s="151"/>
      <c r="AY2253" s="151"/>
      <c r="AZ2253" s="151"/>
      <c r="BA2253" s="151"/>
      <c r="BB2253" s="151"/>
      <c r="BC2253" s="151"/>
      <c r="BD2253" s="151"/>
      <c r="BE2253" s="151"/>
      <c r="BF2253" s="151"/>
      <c r="BG2253" s="151"/>
      <c r="BH2253" s="151"/>
    </row>
    <row r="2254" spans="1:60" outlineLevel="1" x14ac:dyDescent="0.2">
      <c r="A2254" s="158"/>
      <c r="B2254" s="159"/>
      <c r="C2254" s="201" t="s">
        <v>1266</v>
      </c>
      <c r="D2254" s="193"/>
      <c r="E2254" s="194">
        <v>30.5625</v>
      </c>
      <c r="F2254" s="160"/>
      <c r="G2254" s="160"/>
      <c r="H2254" s="160"/>
      <c r="I2254" s="160"/>
      <c r="J2254" s="160"/>
      <c r="K2254" s="160"/>
      <c r="L2254" s="160"/>
      <c r="M2254" s="160"/>
      <c r="N2254" s="160"/>
      <c r="O2254" s="160"/>
      <c r="P2254" s="160"/>
      <c r="Q2254" s="160"/>
      <c r="R2254" s="160"/>
      <c r="S2254" s="160"/>
      <c r="T2254" s="160"/>
      <c r="U2254" s="160"/>
      <c r="V2254" s="160"/>
      <c r="W2254" s="160"/>
      <c r="X2254" s="151"/>
      <c r="Y2254" s="151"/>
      <c r="Z2254" s="151"/>
      <c r="AA2254" s="151"/>
      <c r="AB2254" s="151"/>
      <c r="AC2254" s="151"/>
      <c r="AD2254" s="151"/>
      <c r="AE2254" s="151"/>
      <c r="AF2254" s="151"/>
      <c r="AG2254" s="151" t="s">
        <v>305</v>
      </c>
      <c r="AH2254" s="151">
        <v>0</v>
      </c>
      <c r="AI2254" s="151"/>
      <c r="AJ2254" s="151"/>
      <c r="AK2254" s="151"/>
      <c r="AL2254" s="151"/>
      <c r="AM2254" s="151"/>
      <c r="AN2254" s="151"/>
      <c r="AO2254" s="151"/>
      <c r="AP2254" s="151"/>
      <c r="AQ2254" s="151"/>
      <c r="AR2254" s="151"/>
      <c r="AS2254" s="151"/>
      <c r="AT2254" s="151"/>
      <c r="AU2254" s="151"/>
      <c r="AV2254" s="151"/>
      <c r="AW2254" s="151"/>
      <c r="AX2254" s="151"/>
      <c r="AY2254" s="151"/>
      <c r="AZ2254" s="151"/>
      <c r="BA2254" s="151"/>
      <c r="BB2254" s="151"/>
      <c r="BC2254" s="151"/>
      <c r="BD2254" s="151"/>
      <c r="BE2254" s="151"/>
      <c r="BF2254" s="151"/>
      <c r="BG2254" s="151"/>
      <c r="BH2254" s="151"/>
    </row>
    <row r="2255" spans="1:60" outlineLevel="1" x14ac:dyDescent="0.2">
      <c r="A2255" s="158"/>
      <c r="B2255" s="159"/>
      <c r="C2255" s="201" t="s">
        <v>1166</v>
      </c>
      <c r="D2255" s="193"/>
      <c r="E2255" s="194">
        <v>-2.4</v>
      </c>
      <c r="F2255" s="160"/>
      <c r="G2255" s="160"/>
      <c r="H2255" s="160"/>
      <c r="I2255" s="160"/>
      <c r="J2255" s="160"/>
      <c r="K2255" s="160"/>
      <c r="L2255" s="160"/>
      <c r="M2255" s="160"/>
      <c r="N2255" s="160"/>
      <c r="O2255" s="160"/>
      <c r="P2255" s="160"/>
      <c r="Q2255" s="160"/>
      <c r="R2255" s="160"/>
      <c r="S2255" s="160"/>
      <c r="T2255" s="160"/>
      <c r="U2255" s="160"/>
      <c r="V2255" s="160"/>
      <c r="W2255" s="160"/>
      <c r="X2255" s="151"/>
      <c r="Y2255" s="151"/>
      <c r="Z2255" s="151"/>
      <c r="AA2255" s="151"/>
      <c r="AB2255" s="151"/>
      <c r="AC2255" s="151"/>
      <c r="AD2255" s="151"/>
      <c r="AE2255" s="151"/>
      <c r="AF2255" s="151"/>
      <c r="AG2255" s="151" t="s">
        <v>305</v>
      </c>
      <c r="AH2255" s="151">
        <v>0</v>
      </c>
      <c r="AI2255" s="151"/>
      <c r="AJ2255" s="151"/>
      <c r="AK2255" s="151"/>
      <c r="AL2255" s="151"/>
      <c r="AM2255" s="151"/>
      <c r="AN2255" s="151"/>
      <c r="AO2255" s="151"/>
      <c r="AP2255" s="151"/>
      <c r="AQ2255" s="151"/>
      <c r="AR2255" s="151"/>
      <c r="AS2255" s="151"/>
      <c r="AT2255" s="151"/>
      <c r="AU2255" s="151"/>
      <c r="AV2255" s="151"/>
      <c r="AW2255" s="151"/>
      <c r="AX2255" s="151"/>
      <c r="AY2255" s="151"/>
      <c r="AZ2255" s="151"/>
      <c r="BA2255" s="151"/>
      <c r="BB2255" s="151"/>
      <c r="BC2255" s="151"/>
      <c r="BD2255" s="151"/>
      <c r="BE2255" s="151"/>
      <c r="BF2255" s="151"/>
      <c r="BG2255" s="151"/>
      <c r="BH2255" s="151"/>
    </row>
    <row r="2256" spans="1:60" outlineLevel="1" x14ac:dyDescent="0.2">
      <c r="A2256" s="158"/>
      <c r="B2256" s="159"/>
      <c r="C2256" s="201" t="s">
        <v>1267</v>
      </c>
      <c r="D2256" s="193"/>
      <c r="E2256" s="194">
        <v>12</v>
      </c>
      <c r="F2256" s="160"/>
      <c r="G2256" s="160"/>
      <c r="H2256" s="160"/>
      <c r="I2256" s="160"/>
      <c r="J2256" s="160"/>
      <c r="K2256" s="160"/>
      <c r="L2256" s="160"/>
      <c r="M2256" s="160"/>
      <c r="N2256" s="160"/>
      <c r="O2256" s="160"/>
      <c r="P2256" s="160"/>
      <c r="Q2256" s="160"/>
      <c r="R2256" s="160"/>
      <c r="S2256" s="160"/>
      <c r="T2256" s="160"/>
      <c r="U2256" s="160"/>
      <c r="V2256" s="160"/>
      <c r="W2256" s="160"/>
      <c r="X2256" s="151"/>
      <c r="Y2256" s="151"/>
      <c r="Z2256" s="151"/>
      <c r="AA2256" s="151"/>
      <c r="AB2256" s="151"/>
      <c r="AC2256" s="151"/>
      <c r="AD2256" s="151"/>
      <c r="AE2256" s="151"/>
      <c r="AF2256" s="151"/>
      <c r="AG2256" s="151" t="s">
        <v>305</v>
      </c>
      <c r="AH2256" s="151">
        <v>0</v>
      </c>
      <c r="AI2256" s="151"/>
      <c r="AJ2256" s="151"/>
      <c r="AK2256" s="151"/>
      <c r="AL2256" s="151"/>
      <c r="AM2256" s="151"/>
      <c r="AN2256" s="151"/>
      <c r="AO2256" s="151"/>
      <c r="AP2256" s="151"/>
      <c r="AQ2256" s="151"/>
      <c r="AR2256" s="151"/>
      <c r="AS2256" s="151"/>
      <c r="AT2256" s="151"/>
      <c r="AU2256" s="151"/>
      <c r="AV2256" s="151"/>
      <c r="AW2256" s="151"/>
      <c r="AX2256" s="151"/>
      <c r="AY2256" s="151"/>
      <c r="AZ2256" s="151"/>
      <c r="BA2256" s="151"/>
      <c r="BB2256" s="151"/>
      <c r="BC2256" s="151"/>
      <c r="BD2256" s="151"/>
      <c r="BE2256" s="151"/>
      <c r="BF2256" s="151"/>
      <c r="BG2256" s="151"/>
      <c r="BH2256" s="151"/>
    </row>
    <row r="2257" spans="1:60" outlineLevel="1" x14ac:dyDescent="0.2">
      <c r="A2257" s="158"/>
      <c r="B2257" s="159"/>
      <c r="C2257" s="201" t="s">
        <v>1268</v>
      </c>
      <c r="D2257" s="193"/>
      <c r="E2257" s="194">
        <v>-192.02</v>
      </c>
      <c r="F2257" s="160"/>
      <c r="G2257" s="160"/>
      <c r="H2257" s="160"/>
      <c r="I2257" s="160"/>
      <c r="J2257" s="160"/>
      <c r="K2257" s="160"/>
      <c r="L2257" s="160"/>
      <c r="M2257" s="160"/>
      <c r="N2257" s="160"/>
      <c r="O2257" s="160"/>
      <c r="P2257" s="160"/>
      <c r="Q2257" s="160"/>
      <c r="R2257" s="160"/>
      <c r="S2257" s="160"/>
      <c r="T2257" s="160"/>
      <c r="U2257" s="160"/>
      <c r="V2257" s="160"/>
      <c r="W2257" s="160"/>
      <c r="X2257" s="151"/>
      <c r="Y2257" s="151"/>
      <c r="Z2257" s="151"/>
      <c r="AA2257" s="151"/>
      <c r="AB2257" s="151"/>
      <c r="AC2257" s="151"/>
      <c r="AD2257" s="151"/>
      <c r="AE2257" s="151"/>
      <c r="AF2257" s="151"/>
      <c r="AG2257" s="151" t="s">
        <v>305</v>
      </c>
      <c r="AH2257" s="151">
        <v>0</v>
      </c>
      <c r="AI2257" s="151"/>
      <c r="AJ2257" s="151"/>
      <c r="AK2257" s="151"/>
      <c r="AL2257" s="151"/>
      <c r="AM2257" s="151"/>
      <c r="AN2257" s="151"/>
      <c r="AO2257" s="151"/>
      <c r="AP2257" s="151"/>
      <c r="AQ2257" s="151"/>
      <c r="AR2257" s="151"/>
      <c r="AS2257" s="151"/>
      <c r="AT2257" s="151"/>
      <c r="AU2257" s="151"/>
      <c r="AV2257" s="151"/>
      <c r="AW2257" s="151"/>
      <c r="AX2257" s="151"/>
      <c r="AY2257" s="151"/>
      <c r="AZ2257" s="151"/>
      <c r="BA2257" s="151"/>
      <c r="BB2257" s="151"/>
      <c r="BC2257" s="151"/>
      <c r="BD2257" s="151"/>
      <c r="BE2257" s="151"/>
      <c r="BF2257" s="151"/>
      <c r="BG2257" s="151"/>
      <c r="BH2257" s="151"/>
    </row>
    <row r="2258" spans="1:60" outlineLevel="1" x14ac:dyDescent="0.2">
      <c r="A2258" s="158"/>
      <c r="B2258" s="159"/>
      <c r="C2258" s="201" t="s">
        <v>2131</v>
      </c>
      <c r="D2258" s="193"/>
      <c r="E2258" s="194">
        <v>75.7</v>
      </c>
      <c r="F2258" s="160"/>
      <c r="G2258" s="160"/>
      <c r="H2258" s="160"/>
      <c r="I2258" s="160"/>
      <c r="J2258" s="160"/>
      <c r="K2258" s="160"/>
      <c r="L2258" s="160"/>
      <c r="M2258" s="160"/>
      <c r="N2258" s="160"/>
      <c r="O2258" s="160"/>
      <c r="P2258" s="160"/>
      <c r="Q2258" s="160"/>
      <c r="R2258" s="160"/>
      <c r="S2258" s="160"/>
      <c r="T2258" s="160"/>
      <c r="U2258" s="160"/>
      <c r="V2258" s="160"/>
      <c r="W2258" s="160"/>
      <c r="X2258" s="151"/>
      <c r="Y2258" s="151"/>
      <c r="Z2258" s="151"/>
      <c r="AA2258" s="151"/>
      <c r="AB2258" s="151"/>
      <c r="AC2258" s="151"/>
      <c r="AD2258" s="151"/>
      <c r="AE2258" s="151"/>
      <c r="AF2258" s="151"/>
      <c r="AG2258" s="151" t="s">
        <v>305</v>
      </c>
      <c r="AH2258" s="151">
        <v>0</v>
      </c>
      <c r="AI2258" s="151"/>
      <c r="AJ2258" s="151"/>
      <c r="AK2258" s="151"/>
      <c r="AL2258" s="151"/>
      <c r="AM2258" s="151"/>
      <c r="AN2258" s="151"/>
      <c r="AO2258" s="151"/>
      <c r="AP2258" s="151"/>
      <c r="AQ2258" s="151"/>
      <c r="AR2258" s="151"/>
      <c r="AS2258" s="151"/>
      <c r="AT2258" s="151"/>
      <c r="AU2258" s="151"/>
      <c r="AV2258" s="151"/>
      <c r="AW2258" s="151"/>
      <c r="AX2258" s="151"/>
      <c r="AY2258" s="151"/>
      <c r="AZ2258" s="151"/>
      <c r="BA2258" s="151"/>
      <c r="BB2258" s="151"/>
      <c r="BC2258" s="151"/>
      <c r="BD2258" s="151"/>
      <c r="BE2258" s="151"/>
      <c r="BF2258" s="151"/>
      <c r="BG2258" s="151"/>
      <c r="BH2258" s="151"/>
    </row>
    <row r="2259" spans="1:60" outlineLevel="1" x14ac:dyDescent="0.2">
      <c r="A2259" s="158"/>
      <c r="B2259" s="159"/>
      <c r="C2259" s="201" t="s">
        <v>1056</v>
      </c>
      <c r="D2259" s="193"/>
      <c r="E2259" s="194">
        <v>6.5</v>
      </c>
      <c r="F2259" s="160"/>
      <c r="G2259" s="160"/>
      <c r="H2259" s="160"/>
      <c r="I2259" s="160"/>
      <c r="J2259" s="160"/>
      <c r="K2259" s="160"/>
      <c r="L2259" s="160"/>
      <c r="M2259" s="160"/>
      <c r="N2259" s="160"/>
      <c r="O2259" s="160"/>
      <c r="P2259" s="160"/>
      <c r="Q2259" s="160"/>
      <c r="R2259" s="160"/>
      <c r="S2259" s="160"/>
      <c r="T2259" s="160"/>
      <c r="U2259" s="160"/>
      <c r="V2259" s="160"/>
      <c r="W2259" s="160"/>
      <c r="X2259" s="151"/>
      <c r="Y2259" s="151"/>
      <c r="Z2259" s="151"/>
      <c r="AA2259" s="151"/>
      <c r="AB2259" s="151"/>
      <c r="AC2259" s="151"/>
      <c r="AD2259" s="151"/>
      <c r="AE2259" s="151"/>
      <c r="AF2259" s="151"/>
      <c r="AG2259" s="151" t="s">
        <v>305</v>
      </c>
      <c r="AH2259" s="151">
        <v>0</v>
      </c>
      <c r="AI2259" s="151"/>
      <c r="AJ2259" s="151"/>
      <c r="AK2259" s="151"/>
      <c r="AL2259" s="151"/>
      <c r="AM2259" s="151"/>
      <c r="AN2259" s="151"/>
      <c r="AO2259" s="151"/>
      <c r="AP2259" s="151"/>
      <c r="AQ2259" s="151"/>
      <c r="AR2259" s="151"/>
      <c r="AS2259" s="151"/>
      <c r="AT2259" s="151"/>
      <c r="AU2259" s="151"/>
      <c r="AV2259" s="151"/>
      <c r="AW2259" s="151"/>
      <c r="AX2259" s="151"/>
      <c r="AY2259" s="151"/>
      <c r="AZ2259" s="151"/>
      <c r="BA2259" s="151"/>
      <c r="BB2259" s="151"/>
      <c r="BC2259" s="151"/>
      <c r="BD2259" s="151"/>
      <c r="BE2259" s="151"/>
      <c r="BF2259" s="151"/>
      <c r="BG2259" s="151"/>
      <c r="BH2259" s="151"/>
    </row>
    <row r="2260" spans="1:60" outlineLevel="1" x14ac:dyDescent="0.2">
      <c r="A2260" s="158"/>
      <c r="B2260" s="159"/>
      <c r="C2260" s="201" t="s">
        <v>1057</v>
      </c>
      <c r="D2260" s="193"/>
      <c r="E2260" s="194">
        <v>8.6</v>
      </c>
      <c r="F2260" s="160"/>
      <c r="G2260" s="160"/>
      <c r="H2260" s="160"/>
      <c r="I2260" s="160"/>
      <c r="J2260" s="160"/>
      <c r="K2260" s="160"/>
      <c r="L2260" s="160"/>
      <c r="M2260" s="160"/>
      <c r="N2260" s="160"/>
      <c r="O2260" s="160"/>
      <c r="P2260" s="160"/>
      <c r="Q2260" s="160"/>
      <c r="R2260" s="160"/>
      <c r="S2260" s="160"/>
      <c r="T2260" s="160"/>
      <c r="U2260" s="160"/>
      <c r="V2260" s="160"/>
      <c r="W2260" s="160"/>
      <c r="X2260" s="151"/>
      <c r="Y2260" s="151"/>
      <c r="Z2260" s="151"/>
      <c r="AA2260" s="151"/>
      <c r="AB2260" s="151"/>
      <c r="AC2260" s="151"/>
      <c r="AD2260" s="151"/>
      <c r="AE2260" s="151"/>
      <c r="AF2260" s="151"/>
      <c r="AG2260" s="151" t="s">
        <v>305</v>
      </c>
      <c r="AH2260" s="151">
        <v>0</v>
      </c>
      <c r="AI2260" s="151"/>
      <c r="AJ2260" s="151"/>
      <c r="AK2260" s="151"/>
      <c r="AL2260" s="151"/>
      <c r="AM2260" s="151"/>
      <c r="AN2260" s="151"/>
      <c r="AO2260" s="151"/>
      <c r="AP2260" s="151"/>
      <c r="AQ2260" s="151"/>
      <c r="AR2260" s="151"/>
      <c r="AS2260" s="151"/>
      <c r="AT2260" s="151"/>
      <c r="AU2260" s="151"/>
      <c r="AV2260" s="151"/>
      <c r="AW2260" s="151"/>
      <c r="AX2260" s="151"/>
      <c r="AY2260" s="151"/>
      <c r="AZ2260" s="151"/>
      <c r="BA2260" s="151"/>
      <c r="BB2260" s="151"/>
      <c r="BC2260" s="151"/>
      <c r="BD2260" s="151"/>
      <c r="BE2260" s="151"/>
      <c r="BF2260" s="151"/>
      <c r="BG2260" s="151"/>
      <c r="BH2260" s="151"/>
    </row>
    <row r="2261" spans="1:60" outlineLevel="1" x14ac:dyDescent="0.2">
      <c r="A2261" s="158"/>
      <c r="B2261" s="159"/>
      <c r="C2261" s="201" t="s">
        <v>1058</v>
      </c>
      <c r="D2261" s="193"/>
      <c r="E2261" s="194">
        <v>5.0999999999999996</v>
      </c>
      <c r="F2261" s="160"/>
      <c r="G2261" s="160"/>
      <c r="H2261" s="160"/>
      <c r="I2261" s="160"/>
      <c r="J2261" s="160"/>
      <c r="K2261" s="160"/>
      <c r="L2261" s="160"/>
      <c r="M2261" s="160"/>
      <c r="N2261" s="160"/>
      <c r="O2261" s="160"/>
      <c r="P2261" s="160"/>
      <c r="Q2261" s="160"/>
      <c r="R2261" s="160"/>
      <c r="S2261" s="160"/>
      <c r="T2261" s="160"/>
      <c r="U2261" s="160"/>
      <c r="V2261" s="160"/>
      <c r="W2261" s="160"/>
      <c r="X2261" s="151"/>
      <c r="Y2261" s="151"/>
      <c r="Z2261" s="151"/>
      <c r="AA2261" s="151"/>
      <c r="AB2261" s="151"/>
      <c r="AC2261" s="151"/>
      <c r="AD2261" s="151"/>
      <c r="AE2261" s="151"/>
      <c r="AF2261" s="151"/>
      <c r="AG2261" s="151" t="s">
        <v>305</v>
      </c>
      <c r="AH2261" s="151">
        <v>0</v>
      </c>
      <c r="AI2261" s="151"/>
      <c r="AJ2261" s="151"/>
      <c r="AK2261" s="151"/>
      <c r="AL2261" s="151"/>
      <c r="AM2261" s="151"/>
      <c r="AN2261" s="151"/>
      <c r="AO2261" s="151"/>
      <c r="AP2261" s="151"/>
      <c r="AQ2261" s="151"/>
      <c r="AR2261" s="151"/>
      <c r="AS2261" s="151"/>
      <c r="AT2261" s="151"/>
      <c r="AU2261" s="151"/>
      <c r="AV2261" s="151"/>
      <c r="AW2261" s="151"/>
      <c r="AX2261" s="151"/>
      <c r="AY2261" s="151"/>
      <c r="AZ2261" s="151"/>
      <c r="BA2261" s="151"/>
      <c r="BB2261" s="151"/>
      <c r="BC2261" s="151"/>
      <c r="BD2261" s="151"/>
      <c r="BE2261" s="151"/>
      <c r="BF2261" s="151"/>
      <c r="BG2261" s="151"/>
      <c r="BH2261" s="151"/>
    </row>
    <row r="2262" spans="1:60" outlineLevel="1" x14ac:dyDescent="0.2">
      <c r="A2262" s="158"/>
      <c r="B2262" s="159"/>
      <c r="C2262" s="201" t="s">
        <v>1059</v>
      </c>
      <c r="D2262" s="193"/>
      <c r="E2262" s="194">
        <v>8.6</v>
      </c>
      <c r="F2262" s="160"/>
      <c r="G2262" s="160"/>
      <c r="H2262" s="160"/>
      <c r="I2262" s="160"/>
      <c r="J2262" s="160"/>
      <c r="K2262" s="160"/>
      <c r="L2262" s="160"/>
      <c r="M2262" s="160"/>
      <c r="N2262" s="160"/>
      <c r="O2262" s="160"/>
      <c r="P2262" s="160"/>
      <c r="Q2262" s="160"/>
      <c r="R2262" s="160"/>
      <c r="S2262" s="160"/>
      <c r="T2262" s="160"/>
      <c r="U2262" s="160"/>
      <c r="V2262" s="160"/>
      <c r="W2262" s="160"/>
      <c r="X2262" s="151"/>
      <c r="Y2262" s="151"/>
      <c r="Z2262" s="151"/>
      <c r="AA2262" s="151"/>
      <c r="AB2262" s="151"/>
      <c r="AC2262" s="151"/>
      <c r="AD2262" s="151"/>
      <c r="AE2262" s="151"/>
      <c r="AF2262" s="151"/>
      <c r="AG2262" s="151" t="s">
        <v>305</v>
      </c>
      <c r="AH2262" s="151">
        <v>0</v>
      </c>
      <c r="AI2262" s="151"/>
      <c r="AJ2262" s="151"/>
      <c r="AK2262" s="151"/>
      <c r="AL2262" s="151"/>
      <c r="AM2262" s="151"/>
      <c r="AN2262" s="151"/>
      <c r="AO2262" s="151"/>
      <c r="AP2262" s="151"/>
      <c r="AQ2262" s="151"/>
      <c r="AR2262" s="151"/>
      <c r="AS2262" s="151"/>
      <c r="AT2262" s="151"/>
      <c r="AU2262" s="151"/>
      <c r="AV2262" s="151"/>
      <c r="AW2262" s="151"/>
      <c r="AX2262" s="151"/>
      <c r="AY2262" s="151"/>
      <c r="AZ2262" s="151"/>
      <c r="BA2262" s="151"/>
      <c r="BB2262" s="151"/>
      <c r="BC2262" s="151"/>
      <c r="BD2262" s="151"/>
      <c r="BE2262" s="151"/>
      <c r="BF2262" s="151"/>
      <c r="BG2262" s="151"/>
      <c r="BH2262" s="151"/>
    </row>
    <row r="2263" spans="1:60" outlineLevel="1" x14ac:dyDescent="0.2">
      <c r="A2263" s="158"/>
      <c r="B2263" s="159"/>
      <c r="C2263" s="201" t="s">
        <v>1060</v>
      </c>
      <c r="D2263" s="193"/>
      <c r="E2263" s="194">
        <v>12.6</v>
      </c>
      <c r="F2263" s="160"/>
      <c r="G2263" s="160"/>
      <c r="H2263" s="160"/>
      <c r="I2263" s="160"/>
      <c r="J2263" s="160"/>
      <c r="K2263" s="160"/>
      <c r="L2263" s="160"/>
      <c r="M2263" s="160"/>
      <c r="N2263" s="160"/>
      <c r="O2263" s="160"/>
      <c r="P2263" s="160"/>
      <c r="Q2263" s="160"/>
      <c r="R2263" s="160"/>
      <c r="S2263" s="160"/>
      <c r="T2263" s="160"/>
      <c r="U2263" s="160"/>
      <c r="V2263" s="160"/>
      <c r="W2263" s="160"/>
      <c r="X2263" s="151"/>
      <c r="Y2263" s="151"/>
      <c r="Z2263" s="151"/>
      <c r="AA2263" s="151"/>
      <c r="AB2263" s="151"/>
      <c r="AC2263" s="151"/>
      <c r="AD2263" s="151"/>
      <c r="AE2263" s="151"/>
      <c r="AF2263" s="151"/>
      <c r="AG2263" s="151" t="s">
        <v>305</v>
      </c>
      <c r="AH2263" s="151">
        <v>0</v>
      </c>
      <c r="AI2263" s="151"/>
      <c r="AJ2263" s="151"/>
      <c r="AK2263" s="151"/>
      <c r="AL2263" s="151"/>
      <c r="AM2263" s="151"/>
      <c r="AN2263" s="151"/>
      <c r="AO2263" s="151"/>
      <c r="AP2263" s="151"/>
      <c r="AQ2263" s="151"/>
      <c r="AR2263" s="151"/>
      <c r="AS2263" s="151"/>
      <c r="AT2263" s="151"/>
      <c r="AU2263" s="151"/>
      <c r="AV2263" s="151"/>
      <c r="AW2263" s="151"/>
      <c r="AX2263" s="151"/>
      <c r="AY2263" s="151"/>
      <c r="AZ2263" s="151"/>
      <c r="BA2263" s="151"/>
      <c r="BB2263" s="151"/>
      <c r="BC2263" s="151"/>
      <c r="BD2263" s="151"/>
      <c r="BE2263" s="151"/>
      <c r="BF2263" s="151"/>
      <c r="BG2263" s="151"/>
      <c r="BH2263" s="151"/>
    </row>
    <row r="2264" spans="1:60" outlineLevel="1" x14ac:dyDescent="0.2">
      <c r="A2264" s="158"/>
      <c r="B2264" s="159"/>
      <c r="C2264" s="201" t="s">
        <v>1061</v>
      </c>
      <c r="D2264" s="193"/>
      <c r="E2264" s="194">
        <v>25.2</v>
      </c>
      <c r="F2264" s="160"/>
      <c r="G2264" s="160"/>
      <c r="H2264" s="160"/>
      <c r="I2264" s="160"/>
      <c r="J2264" s="160"/>
      <c r="K2264" s="160"/>
      <c r="L2264" s="160"/>
      <c r="M2264" s="160"/>
      <c r="N2264" s="160"/>
      <c r="O2264" s="160"/>
      <c r="P2264" s="160"/>
      <c r="Q2264" s="160"/>
      <c r="R2264" s="160"/>
      <c r="S2264" s="160"/>
      <c r="T2264" s="160"/>
      <c r="U2264" s="160"/>
      <c r="V2264" s="160"/>
      <c r="W2264" s="160"/>
      <c r="X2264" s="151"/>
      <c r="Y2264" s="151"/>
      <c r="Z2264" s="151"/>
      <c r="AA2264" s="151"/>
      <c r="AB2264" s="151"/>
      <c r="AC2264" s="151"/>
      <c r="AD2264" s="151"/>
      <c r="AE2264" s="151"/>
      <c r="AF2264" s="151"/>
      <c r="AG2264" s="151" t="s">
        <v>305</v>
      </c>
      <c r="AH2264" s="151">
        <v>0</v>
      </c>
      <c r="AI2264" s="151"/>
      <c r="AJ2264" s="151"/>
      <c r="AK2264" s="151"/>
      <c r="AL2264" s="151"/>
      <c r="AM2264" s="151"/>
      <c r="AN2264" s="151"/>
      <c r="AO2264" s="151"/>
      <c r="AP2264" s="151"/>
      <c r="AQ2264" s="151"/>
      <c r="AR2264" s="151"/>
      <c r="AS2264" s="151"/>
      <c r="AT2264" s="151"/>
      <c r="AU2264" s="151"/>
      <c r="AV2264" s="151"/>
      <c r="AW2264" s="151"/>
      <c r="AX2264" s="151"/>
      <c r="AY2264" s="151"/>
      <c r="AZ2264" s="151"/>
      <c r="BA2264" s="151"/>
      <c r="BB2264" s="151"/>
      <c r="BC2264" s="151"/>
      <c r="BD2264" s="151"/>
      <c r="BE2264" s="151"/>
      <c r="BF2264" s="151"/>
      <c r="BG2264" s="151"/>
      <c r="BH2264" s="151"/>
    </row>
    <row r="2265" spans="1:60" outlineLevel="1" x14ac:dyDescent="0.2">
      <c r="A2265" s="158"/>
      <c r="B2265" s="159"/>
      <c r="C2265" s="201" t="s">
        <v>1062</v>
      </c>
      <c r="D2265" s="193"/>
      <c r="E2265" s="194">
        <v>104.8</v>
      </c>
      <c r="F2265" s="160"/>
      <c r="G2265" s="160"/>
      <c r="H2265" s="160"/>
      <c r="I2265" s="160"/>
      <c r="J2265" s="160"/>
      <c r="K2265" s="160"/>
      <c r="L2265" s="160"/>
      <c r="M2265" s="160"/>
      <c r="N2265" s="160"/>
      <c r="O2265" s="160"/>
      <c r="P2265" s="160"/>
      <c r="Q2265" s="160"/>
      <c r="R2265" s="160"/>
      <c r="S2265" s="160"/>
      <c r="T2265" s="160"/>
      <c r="U2265" s="160"/>
      <c r="V2265" s="160"/>
      <c r="W2265" s="160"/>
      <c r="X2265" s="151"/>
      <c r="Y2265" s="151"/>
      <c r="Z2265" s="151"/>
      <c r="AA2265" s="151"/>
      <c r="AB2265" s="151"/>
      <c r="AC2265" s="151"/>
      <c r="AD2265" s="151"/>
      <c r="AE2265" s="151"/>
      <c r="AF2265" s="151"/>
      <c r="AG2265" s="151" t="s">
        <v>305</v>
      </c>
      <c r="AH2265" s="151">
        <v>0</v>
      </c>
      <c r="AI2265" s="151"/>
      <c r="AJ2265" s="151"/>
      <c r="AK2265" s="151"/>
      <c r="AL2265" s="151"/>
      <c r="AM2265" s="151"/>
      <c r="AN2265" s="151"/>
      <c r="AO2265" s="151"/>
      <c r="AP2265" s="151"/>
      <c r="AQ2265" s="151"/>
      <c r="AR2265" s="151"/>
      <c r="AS2265" s="151"/>
      <c r="AT2265" s="151"/>
      <c r="AU2265" s="151"/>
      <c r="AV2265" s="151"/>
      <c r="AW2265" s="151"/>
      <c r="AX2265" s="151"/>
      <c r="AY2265" s="151"/>
      <c r="AZ2265" s="151"/>
      <c r="BA2265" s="151"/>
      <c r="BB2265" s="151"/>
      <c r="BC2265" s="151"/>
      <c r="BD2265" s="151"/>
      <c r="BE2265" s="151"/>
      <c r="BF2265" s="151"/>
      <c r="BG2265" s="151"/>
      <c r="BH2265" s="151"/>
    </row>
    <row r="2266" spans="1:60" outlineLevel="1" x14ac:dyDescent="0.2">
      <c r="A2266" s="158"/>
      <c r="B2266" s="159"/>
      <c r="C2266" s="201" t="s">
        <v>1063</v>
      </c>
      <c r="D2266" s="193"/>
      <c r="E2266" s="194">
        <v>7.5</v>
      </c>
      <c r="F2266" s="160"/>
      <c r="G2266" s="160"/>
      <c r="H2266" s="160"/>
      <c r="I2266" s="160"/>
      <c r="J2266" s="160"/>
      <c r="K2266" s="160"/>
      <c r="L2266" s="160"/>
      <c r="M2266" s="160"/>
      <c r="N2266" s="160"/>
      <c r="O2266" s="160"/>
      <c r="P2266" s="160"/>
      <c r="Q2266" s="160"/>
      <c r="R2266" s="160"/>
      <c r="S2266" s="160"/>
      <c r="T2266" s="160"/>
      <c r="U2266" s="160"/>
      <c r="V2266" s="160"/>
      <c r="W2266" s="160"/>
      <c r="X2266" s="151"/>
      <c r="Y2266" s="151"/>
      <c r="Z2266" s="151"/>
      <c r="AA2266" s="151"/>
      <c r="AB2266" s="151"/>
      <c r="AC2266" s="151"/>
      <c r="AD2266" s="151"/>
      <c r="AE2266" s="151"/>
      <c r="AF2266" s="151"/>
      <c r="AG2266" s="151" t="s">
        <v>305</v>
      </c>
      <c r="AH2266" s="151">
        <v>0</v>
      </c>
      <c r="AI2266" s="151"/>
      <c r="AJ2266" s="151"/>
      <c r="AK2266" s="151"/>
      <c r="AL2266" s="151"/>
      <c r="AM2266" s="151"/>
      <c r="AN2266" s="151"/>
      <c r="AO2266" s="151"/>
      <c r="AP2266" s="151"/>
      <c r="AQ2266" s="151"/>
      <c r="AR2266" s="151"/>
      <c r="AS2266" s="151"/>
      <c r="AT2266" s="151"/>
      <c r="AU2266" s="151"/>
      <c r="AV2266" s="151"/>
      <c r="AW2266" s="151"/>
      <c r="AX2266" s="151"/>
      <c r="AY2266" s="151"/>
      <c r="AZ2266" s="151"/>
      <c r="BA2266" s="151"/>
      <c r="BB2266" s="151"/>
      <c r="BC2266" s="151"/>
      <c r="BD2266" s="151"/>
      <c r="BE2266" s="151"/>
      <c r="BF2266" s="151"/>
      <c r="BG2266" s="151"/>
      <c r="BH2266" s="151"/>
    </row>
    <row r="2267" spans="1:60" outlineLevel="1" x14ac:dyDescent="0.2">
      <c r="A2267" s="158"/>
      <c r="B2267" s="159"/>
      <c r="C2267" s="201" t="s">
        <v>1064</v>
      </c>
      <c r="D2267" s="193"/>
      <c r="E2267" s="194">
        <v>44.4</v>
      </c>
      <c r="F2267" s="160"/>
      <c r="G2267" s="160"/>
      <c r="H2267" s="160"/>
      <c r="I2267" s="160"/>
      <c r="J2267" s="160"/>
      <c r="K2267" s="160"/>
      <c r="L2267" s="160"/>
      <c r="M2267" s="160"/>
      <c r="N2267" s="160"/>
      <c r="O2267" s="160"/>
      <c r="P2267" s="160"/>
      <c r="Q2267" s="160"/>
      <c r="R2267" s="160"/>
      <c r="S2267" s="160"/>
      <c r="T2267" s="160"/>
      <c r="U2267" s="160"/>
      <c r="V2267" s="160"/>
      <c r="W2267" s="160"/>
      <c r="X2267" s="151"/>
      <c r="Y2267" s="151"/>
      <c r="Z2267" s="151"/>
      <c r="AA2267" s="151"/>
      <c r="AB2267" s="151"/>
      <c r="AC2267" s="151"/>
      <c r="AD2267" s="151"/>
      <c r="AE2267" s="151"/>
      <c r="AF2267" s="151"/>
      <c r="AG2267" s="151" t="s">
        <v>305</v>
      </c>
      <c r="AH2267" s="151">
        <v>0</v>
      </c>
      <c r="AI2267" s="151"/>
      <c r="AJ2267" s="151"/>
      <c r="AK2267" s="151"/>
      <c r="AL2267" s="151"/>
      <c r="AM2267" s="151"/>
      <c r="AN2267" s="151"/>
      <c r="AO2267" s="151"/>
      <c r="AP2267" s="151"/>
      <c r="AQ2267" s="151"/>
      <c r="AR2267" s="151"/>
      <c r="AS2267" s="151"/>
      <c r="AT2267" s="151"/>
      <c r="AU2267" s="151"/>
      <c r="AV2267" s="151"/>
      <c r="AW2267" s="151"/>
      <c r="AX2267" s="151"/>
      <c r="AY2267" s="151"/>
      <c r="AZ2267" s="151"/>
      <c r="BA2267" s="151"/>
      <c r="BB2267" s="151"/>
      <c r="BC2267" s="151"/>
      <c r="BD2267" s="151"/>
      <c r="BE2267" s="151"/>
      <c r="BF2267" s="151"/>
      <c r="BG2267" s="151"/>
      <c r="BH2267" s="151"/>
    </row>
    <row r="2268" spans="1:60" outlineLevel="1" x14ac:dyDescent="0.2">
      <c r="A2268" s="158"/>
      <c r="B2268" s="159"/>
      <c r="C2268" s="201" t="s">
        <v>1065</v>
      </c>
      <c r="D2268" s="193"/>
      <c r="E2268" s="194">
        <v>40.4</v>
      </c>
      <c r="F2268" s="160"/>
      <c r="G2268" s="160"/>
      <c r="H2268" s="160"/>
      <c r="I2268" s="160"/>
      <c r="J2268" s="160"/>
      <c r="K2268" s="160"/>
      <c r="L2268" s="160"/>
      <c r="M2268" s="160"/>
      <c r="N2268" s="160"/>
      <c r="O2268" s="160"/>
      <c r="P2268" s="160"/>
      <c r="Q2268" s="160"/>
      <c r="R2268" s="160"/>
      <c r="S2268" s="160"/>
      <c r="T2268" s="160"/>
      <c r="U2268" s="160"/>
      <c r="V2268" s="160"/>
      <c r="W2268" s="160"/>
      <c r="X2268" s="151"/>
      <c r="Y2268" s="151"/>
      <c r="Z2268" s="151"/>
      <c r="AA2268" s="151"/>
      <c r="AB2268" s="151"/>
      <c r="AC2268" s="151"/>
      <c r="AD2268" s="151"/>
      <c r="AE2268" s="151"/>
      <c r="AF2268" s="151"/>
      <c r="AG2268" s="151" t="s">
        <v>305</v>
      </c>
      <c r="AH2268" s="151">
        <v>0</v>
      </c>
      <c r="AI2268" s="151"/>
      <c r="AJ2268" s="151"/>
      <c r="AK2268" s="151"/>
      <c r="AL2268" s="151"/>
      <c r="AM2268" s="151"/>
      <c r="AN2268" s="151"/>
      <c r="AO2268" s="151"/>
      <c r="AP2268" s="151"/>
      <c r="AQ2268" s="151"/>
      <c r="AR2268" s="151"/>
      <c r="AS2268" s="151"/>
      <c r="AT2268" s="151"/>
      <c r="AU2268" s="151"/>
      <c r="AV2268" s="151"/>
      <c r="AW2268" s="151"/>
      <c r="AX2268" s="151"/>
      <c r="AY2268" s="151"/>
      <c r="AZ2268" s="151"/>
      <c r="BA2268" s="151"/>
      <c r="BB2268" s="151"/>
      <c r="BC2268" s="151"/>
      <c r="BD2268" s="151"/>
      <c r="BE2268" s="151"/>
      <c r="BF2268" s="151"/>
      <c r="BG2268" s="151"/>
      <c r="BH2268" s="151"/>
    </row>
    <row r="2269" spans="1:60" outlineLevel="1" x14ac:dyDescent="0.2">
      <c r="A2269" s="158"/>
      <c r="B2269" s="159"/>
      <c r="C2269" s="201" t="s">
        <v>1066</v>
      </c>
      <c r="D2269" s="193"/>
      <c r="E2269" s="194">
        <v>3.8</v>
      </c>
      <c r="F2269" s="160"/>
      <c r="G2269" s="160"/>
      <c r="H2269" s="160"/>
      <c r="I2269" s="160"/>
      <c r="J2269" s="160"/>
      <c r="K2269" s="160"/>
      <c r="L2269" s="160"/>
      <c r="M2269" s="160"/>
      <c r="N2269" s="160"/>
      <c r="O2269" s="160"/>
      <c r="P2269" s="160"/>
      <c r="Q2269" s="160"/>
      <c r="R2269" s="160"/>
      <c r="S2269" s="160"/>
      <c r="T2269" s="160"/>
      <c r="U2269" s="160"/>
      <c r="V2269" s="160"/>
      <c r="W2269" s="160"/>
      <c r="X2269" s="151"/>
      <c r="Y2269" s="151"/>
      <c r="Z2269" s="151"/>
      <c r="AA2269" s="151"/>
      <c r="AB2269" s="151"/>
      <c r="AC2269" s="151"/>
      <c r="AD2269" s="151"/>
      <c r="AE2269" s="151"/>
      <c r="AF2269" s="151"/>
      <c r="AG2269" s="151" t="s">
        <v>305</v>
      </c>
      <c r="AH2269" s="151">
        <v>0</v>
      </c>
      <c r="AI2269" s="151"/>
      <c r="AJ2269" s="151"/>
      <c r="AK2269" s="151"/>
      <c r="AL2269" s="151"/>
      <c r="AM2269" s="151"/>
      <c r="AN2269" s="151"/>
      <c r="AO2269" s="151"/>
      <c r="AP2269" s="151"/>
      <c r="AQ2269" s="151"/>
      <c r="AR2269" s="151"/>
      <c r="AS2269" s="151"/>
      <c r="AT2269" s="151"/>
      <c r="AU2269" s="151"/>
      <c r="AV2269" s="151"/>
      <c r="AW2269" s="151"/>
      <c r="AX2269" s="151"/>
      <c r="AY2269" s="151"/>
      <c r="AZ2269" s="151"/>
      <c r="BA2269" s="151"/>
      <c r="BB2269" s="151"/>
      <c r="BC2269" s="151"/>
      <c r="BD2269" s="151"/>
      <c r="BE2269" s="151"/>
      <c r="BF2269" s="151"/>
      <c r="BG2269" s="151"/>
      <c r="BH2269" s="151"/>
    </row>
    <row r="2270" spans="1:60" outlineLevel="1" x14ac:dyDescent="0.2">
      <c r="A2270" s="158"/>
      <c r="B2270" s="159"/>
      <c r="C2270" s="201" t="s">
        <v>1069</v>
      </c>
      <c r="D2270" s="193"/>
      <c r="E2270" s="194">
        <v>4.9000000000000004</v>
      </c>
      <c r="F2270" s="160"/>
      <c r="G2270" s="160"/>
      <c r="H2270" s="160"/>
      <c r="I2270" s="160"/>
      <c r="J2270" s="160"/>
      <c r="K2270" s="160"/>
      <c r="L2270" s="160"/>
      <c r="M2270" s="160"/>
      <c r="N2270" s="160"/>
      <c r="O2270" s="160"/>
      <c r="P2270" s="160"/>
      <c r="Q2270" s="160"/>
      <c r="R2270" s="160"/>
      <c r="S2270" s="160"/>
      <c r="T2270" s="160"/>
      <c r="U2270" s="160"/>
      <c r="V2270" s="160"/>
      <c r="W2270" s="160"/>
      <c r="X2270" s="151"/>
      <c r="Y2270" s="151"/>
      <c r="Z2270" s="151"/>
      <c r="AA2270" s="151"/>
      <c r="AB2270" s="151"/>
      <c r="AC2270" s="151"/>
      <c r="AD2270" s="151"/>
      <c r="AE2270" s="151"/>
      <c r="AF2270" s="151"/>
      <c r="AG2270" s="151" t="s">
        <v>305</v>
      </c>
      <c r="AH2270" s="151">
        <v>0</v>
      </c>
      <c r="AI2270" s="151"/>
      <c r="AJ2270" s="151"/>
      <c r="AK2270" s="151"/>
      <c r="AL2270" s="151"/>
      <c r="AM2270" s="151"/>
      <c r="AN2270" s="151"/>
      <c r="AO2270" s="151"/>
      <c r="AP2270" s="151"/>
      <c r="AQ2270" s="151"/>
      <c r="AR2270" s="151"/>
      <c r="AS2270" s="151"/>
      <c r="AT2270" s="151"/>
      <c r="AU2270" s="151"/>
      <c r="AV2270" s="151"/>
      <c r="AW2270" s="151"/>
      <c r="AX2270" s="151"/>
      <c r="AY2270" s="151"/>
      <c r="AZ2270" s="151"/>
      <c r="BA2270" s="151"/>
      <c r="BB2270" s="151"/>
      <c r="BC2270" s="151"/>
      <c r="BD2270" s="151"/>
      <c r="BE2270" s="151"/>
      <c r="BF2270" s="151"/>
      <c r="BG2270" s="151"/>
      <c r="BH2270" s="151"/>
    </row>
    <row r="2271" spans="1:60" outlineLevel="1" x14ac:dyDescent="0.2">
      <c r="A2271" s="158"/>
      <c r="B2271" s="159"/>
      <c r="C2271" s="201" t="s">
        <v>1070</v>
      </c>
      <c r="D2271" s="193"/>
      <c r="E2271" s="194">
        <v>3.8</v>
      </c>
      <c r="F2271" s="160"/>
      <c r="G2271" s="160"/>
      <c r="H2271" s="160"/>
      <c r="I2271" s="160"/>
      <c r="J2271" s="160"/>
      <c r="K2271" s="160"/>
      <c r="L2271" s="160"/>
      <c r="M2271" s="160"/>
      <c r="N2271" s="160"/>
      <c r="O2271" s="160"/>
      <c r="P2271" s="160"/>
      <c r="Q2271" s="160"/>
      <c r="R2271" s="160"/>
      <c r="S2271" s="160"/>
      <c r="T2271" s="160"/>
      <c r="U2271" s="160"/>
      <c r="V2271" s="160"/>
      <c r="W2271" s="160"/>
      <c r="X2271" s="151"/>
      <c r="Y2271" s="151"/>
      <c r="Z2271" s="151"/>
      <c r="AA2271" s="151"/>
      <c r="AB2271" s="151"/>
      <c r="AC2271" s="151"/>
      <c r="AD2271" s="151"/>
      <c r="AE2271" s="151"/>
      <c r="AF2271" s="151"/>
      <c r="AG2271" s="151" t="s">
        <v>305</v>
      </c>
      <c r="AH2271" s="151">
        <v>0</v>
      </c>
      <c r="AI2271" s="151"/>
      <c r="AJ2271" s="151"/>
      <c r="AK2271" s="151"/>
      <c r="AL2271" s="151"/>
      <c r="AM2271" s="151"/>
      <c r="AN2271" s="151"/>
      <c r="AO2271" s="151"/>
      <c r="AP2271" s="151"/>
      <c r="AQ2271" s="151"/>
      <c r="AR2271" s="151"/>
      <c r="AS2271" s="151"/>
      <c r="AT2271" s="151"/>
      <c r="AU2271" s="151"/>
      <c r="AV2271" s="151"/>
      <c r="AW2271" s="151"/>
      <c r="AX2271" s="151"/>
      <c r="AY2271" s="151"/>
      <c r="AZ2271" s="151"/>
      <c r="BA2271" s="151"/>
      <c r="BB2271" s="151"/>
      <c r="BC2271" s="151"/>
      <c r="BD2271" s="151"/>
      <c r="BE2271" s="151"/>
      <c r="BF2271" s="151"/>
      <c r="BG2271" s="151"/>
      <c r="BH2271" s="151"/>
    </row>
    <row r="2272" spans="1:60" outlineLevel="1" x14ac:dyDescent="0.2">
      <c r="A2272" s="158"/>
      <c r="B2272" s="159"/>
      <c r="C2272" s="201" t="s">
        <v>1071</v>
      </c>
      <c r="D2272" s="193"/>
      <c r="E2272" s="194">
        <v>1.1000000000000001</v>
      </c>
      <c r="F2272" s="160"/>
      <c r="G2272" s="160"/>
      <c r="H2272" s="160"/>
      <c r="I2272" s="160"/>
      <c r="J2272" s="160"/>
      <c r="K2272" s="160"/>
      <c r="L2272" s="160"/>
      <c r="M2272" s="160"/>
      <c r="N2272" s="160"/>
      <c r="O2272" s="160"/>
      <c r="P2272" s="160"/>
      <c r="Q2272" s="160"/>
      <c r="R2272" s="160"/>
      <c r="S2272" s="160"/>
      <c r="T2272" s="160"/>
      <c r="U2272" s="160"/>
      <c r="V2272" s="160"/>
      <c r="W2272" s="160"/>
      <c r="X2272" s="151"/>
      <c r="Y2272" s="151"/>
      <c r="Z2272" s="151"/>
      <c r="AA2272" s="151"/>
      <c r="AB2272" s="151"/>
      <c r="AC2272" s="151"/>
      <c r="AD2272" s="151"/>
      <c r="AE2272" s="151"/>
      <c r="AF2272" s="151"/>
      <c r="AG2272" s="151" t="s">
        <v>305</v>
      </c>
      <c r="AH2272" s="151">
        <v>0</v>
      </c>
      <c r="AI2272" s="151"/>
      <c r="AJ2272" s="151"/>
      <c r="AK2272" s="151"/>
      <c r="AL2272" s="151"/>
      <c r="AM2272" s="151"/>
      <c r="AN2272" s="151"/>
      <c r="AO2272" s="151"/>
      <c r="AP2272" s="151"/>
      <c r="AQ2272" s="151"/>
      <c r="AR2272" s="151"/>
      <c r="AS2272" s="151"/>
      <c r="AT2272" s="151"/>
      <c r="AU2272" s="151"/>
      <c r="AV2272" s="151"/>
      <c r="AW2272" s="151"/>
      <c r="AX2272" s="151"/>
      <c r="AY2272" s="151"/>
      <c r="AZ2272" s="151"/>
      <c r="BA2272" s="151"/>
      <c r="BB2272" s="151"/>
      <c r="BC2272" s="151"/>
      <c r="BD2272" s="151"/>
      <c r="BE2272" s="151"/>
      <c r="BF2272" s="151"/>
      <c r="BG2272" s="151"/>
      <c r="BH2272" s="151"/>
    </row>
    <row r="2273" spans="1:60" outlineLevel="1" x14ac:dyDescent="0.2">
      <c r="A2273" s="158"/>
      <c r="B2273" s="159"/>
      <c r="C2273" s="201" t="s">
        <v>1072</v>
      </c>
      <c r="D2273" s="193"/>
      <c r="E2273" s="194">
        <v>5.6</v>
      </c>
      <c r="F2273" s="160"/>
      <c r="G2273" s="160"/>
      <c r="H2273" s="160"/>
      <c r="I2273" s="160"/>
      <c r="J2273" s="160"/>
      <c r="K2273" s="160"/>
      <c r="L2273" s="160"/>
      <c r="M2273" s="160"/>
      <c r="N2273" s="160"/>
      <c r="O2273" s="160"/>
      <c r="P2273" s="160"/>
      <c r="Q2273" s="160"/>
      <c r="R2273" s="160"/>
      <c r="S2273" s="160"/>
      <c r="T2273" s="160"/>
      <c r="U2273" s="160"/>
      <c r="V2273" s="160"/>
      <c r="W2273" s="160"/>
      <c r="X2273" s="151"/>
      <c r="Y2273" s="151"/>
      <c r="Z2273" s="151"/>
      <c r="AA2273" s="151"/>
      <c r="AB2273" s="151"/>
      <c r="AC2273" s="151"/>
      <c r="AD2273" s="151"/>
      <c r="AE2273" s="151"/>
      <c r="AF2273" s="151"/>
      <c r="AG2273" s="151" t="s">
        <v>305</v>
      </c>
      <c r="AH2273" s="151">
        <v>0</v>
      </c>
      <c r="AI2273" s="151"/>
      <c r="AJ2273" s="151"/>
      <c r="AK2273" s="151"/>
      <c r="AL2273" s="151"/>
      <c r="AM2273" s="151"/>
      <c r="AN2273" s="151"/>
      <c r="AO2273" s="151"/>
      <c r="AP2273" s="151"/>
      <c r="AQ2273" s="151"/>
      <c r="AR2273" s="151"/>
      <c r="AS2273" s="151"/>
      <c r="AT2273" s="151"/>
      <c r="AU2273" s="151"/>
      <c r="AV2273" s="151"/>
      <c r="AW2273" s="151"/>
      <c r="AX2273" s="151"/>
      <c r="AY2273" s="151"/>
      <c r="AZ2273" s="151"/>
      <c r="BA2273" s="151"/>
      <c r="BB2273" s="151"/>
      <c r="BC2273" s="151"/>
      <c r="BD2273" s="151"/>
      <c r="BE2273" s="151"/>
      <c r="BF2273" s="151"/>
      <c r="BG2273" s="151"/>
      <c r="BH2273" s="151"/>
    </row>
    <row r="2274" spans="1:60" outlineLevel="1" x14ac:dyDescent="0.2">
      <c r="A2274" s="158"/>
      <c r="B2274" s="159"/>
      <c r="C2274" s="201" t="s">
        <v>1483</v>
      </c>
      <c r="D2274" s="193"/>
      <c r="E2274" s="194">
        <v>6</v>
      </c>
      <c r="F2274" s="160"/>
      <c r="G2274" s="160"/>
      <c r="H2274" s="160"/>
      <c r="I2274" s="160"/>
      <c r="J2274" s="160"/>
      <c r="K2274" s="160"/>
      <c r="L2274" s="160"/>
      <c r="M2274" s="160"/>
      <c r="N2274" s="160"/>
      <c r="O2274" s="160"/>
      <c r="P2274" s="160"/>
      <c r="Q2274" s="160"/>
      <c r="R2274" s="160"/>
      <c r="S2274" s="160"/>
      <c r="T2274" s="160"/>
      <c r="U2274" s="160"/>
      <c r="V2274" s="160"/>
      <c r="W2274" s="160"/>
      <c r="X2274" s="151"/>
      <c r="Y2274" s="151"/>
      <c r="Z2274" s="151"/>
      <c r="AA2274" s="151"/>
      <c r="AB2274" s="151"/>
      <c r="AC2274" s="151"/>
      <c r="AD2274" s="151"/>
      <c r="AE2274" s="151"/>
      <c r="AF2274" s="151"/>
      <c r="AG2274" s="151" t="s">
        <v>305</v>
      </c>
      <c r="AH2274" s="151">
        <v>0</v>
      </c>
      <c r="AI2274" s="151"/>
      <c r="AJ2274" s="151"/>
      <c r="AK2274" s="151"/>
      <c r="AL2274" s="151"/>
      <c r="AM2274" s="151"/>
      <c r="AN2274" s="151"/>
      <c r="AO2274" s="151"/>
      <c r="AP2274" s="151"/>
      <c r="AQ2274" s="151"/>
      <c r="AR2274" s="151"/>
      <c r="AS2274" s="151"/>
      <c r="AT2274" s="151"/>
      <c r="AU2274" s="151"/>
      <c r="AV2274" s="151"/>
      <c r="AW2274" s="151"/>
      <c r="AX2274" s="151"/>
      <c r="AY2274" s="151"/>
      <c r="AZ2274" s="151"/>
      <c r="BA2274" s="151"/>
      <c r="BB2274" s="151"/>
      <c r="BC2274" s="151"/>
      <c r="BD2274" s="151"/>
      <c r="BE2274" s="151"/>
      <c r="BF2274" s="151"/>
      <c r="BG2274" s="151"/>
      <c r="BH2274" s="151"/>
    </row>
    <row r="2275" spans="1:60" outlineLevel="1" x14ac:dyDescent="0.2">
      <c r="A2275" s="158"/>
      <c r="B2275" s="159"/>
      <c r="C2275" s="201" t="s">
        <v>1074</v>
      </c>
      <c r="D2275" s="193"/>
      <c r="E2275" s="194">
        <v>2.7</v>
      </c>
      <c r="F2275" s="160"/>
      <c r="G2275" s="160"/>
      <c r="H2275" s="160"/>
      <c r="I2275" s="160"/>
      <c r="J2275" s="160"/>
      <c r="K2275" s="160"/>
      <c r="L2275" s="160"/>
      <c r="M2275" s="160"/>
      <c r="N2275" s="160"/>
      <c r="O2275" s="160"/>
      <c r="P2275" s="160"/>
      <c r="Q2275" s="160"/>
      <c r="R2275" s="160"/>
      <c r="S2275" s="160"/>
      <c r="T2275" s="160"/>
      <c r="U2275" s="160"/>
      <c r="V2275" s="160"/>
      <c r="W2275" s="160"/>
      <c r="X2275" s="151"/>
      <c r="Y2275" s="151"/>
      <c r="Z2275" s="151"/>
      <c r="AA2275" s="151"/>
      <c r="AB2275" s="151"/>
      <c r="AC2275" s="151"/>
      <c r="AD2275" s="151"/>
      <c r="AE2275" s="151"/>
      <c r="AF2275" s="151"/>
      <c r="AG2275" s="151" t="s">
        <v>305</v>
      </c>
      <c r="AH2275" s="151">
        <v>0</v>
      </c>
      <c r="AI2275" s="151"/>
      <c r="AJ2275" s="151"/>
      <c r="AK2275" s="151"/>
      <c r="AL2275" s="151"/>
      <c r="AM2275" s="151"/>
      <c r="AN2275" s="151"/>
      <c r="AO2275" s="151"/>
      <c r="AP2275" s="151"/>
      <c r="AQ2275" s="151"/>
      <c r="AR2275" s="151"/>
      <c r="AS2275" s="151"/>
      <c r="AT2275" s="151"/>
      <c r="AU2275" s="151"/>
      <c r="AV2275" s="151"/>
      <c r="AW2275" s="151"/>
      <c r="AX2275" s="151"/>
      <c r="AY2275" s="151"/>
      <c r="AZ2275" s="151"/>
      <c r="BA2275" s="151"/>
      <c r="BB2275" s="151"/>
      <c r="BC2275" s="151"/>
      <c r="BD2275" s="151"/>
      <c r="BE2275" s="151"/>
      <c r="BF2275" s="151"/>
      <c r="BG2275" s="151"/>
      <c r="BH2275" s="151"/>
    </row>
    <row r="2276" spans="1:60" outlineLevel="1" x14ac:dyDescent="0.2">
      <c r="A2276" s="158"/>
      <c r="B2276" s="159"/>
      <c r="C2276" s="201" t="s">
        <v>1075</v>
      </c>
      <c r="D2276" s="193"/>
      <c r="E2276" s="194">
        <v>5.5</v>
      </c>
      <c r="F2276" s="160"/>
      <c r="G2276" s="160"/>
      <c r="H2276" s="160"/>
      <c r="I2276" s="160"/>
      <c r="J2276" s="160"/>
      <c r="K2276" s="160"/>
      <c r="L2276" s="160"/>
      <c r="M2276" s="160"/>
      <c r="N2276" s="160"/>
      <c r="O2276" s="160"/>
      <c r="P2276" s="160"/>
      <c r="Q2276" s="160"/>
      <c r="R2276" s="160"/>
      <c r="S2276" s="160"/>
      <c r="T2276" s="160"/>
      <c r="U2276" s="160"/>
      <c r="V2276" s="160"/>
      <c r="W2276" s="160"/>
      <c r="X2276" s="151"/>
      <c r="Y2276" s="151"/>
      <c r="Z2276" s="151"/>
      <c r="AA2276" s="151"/>
      <c r="AB2276" s="151"/>
      <c r="AC2276" s="151"/>
      <c r="AD2276" s="151"/>
      <c r="AE2276" s="151"/>
      <c r="AF2276" s="151"/>
      <c r="AG2276" s="151" t="s">
        <v>305</v>
      </c>
      <c r="AH2276" s="151">
        <v>0</v>
      </c>
      <c r="AI2276" s="151"/>
      <c r="AJ2276" s="151"/>
      <c r="AK2276" s="151"/>
      <c r="AL2276" s="151"/>
      <c r="AM2276" s="151"/>
      <c r="AN2276" s="151"/>
      <c r="AO2276" s="151"/>
      <c r="AP2276" s="151"/>
      <c r="AQ2276" s="151"/>
      <c r="AR2276" s="151"/>
      <c r="AS2276" s="151"/>
      <c r="AT2276" s="151"/>
      <c r="AU2276" s="151"/>
      <c r="AV2276" s="151"/>
      <c r="AW2276" s="151"/>
      <c r="AX2276" s="151"/>
      <c r="AY2276" s="151"/>
      <c r="AZ2276" s="151"/>
      <c r="BA2276" s="151"/>
      <c r="BB2276" s="151"/>
      <c r="BC2276" s="151"/>
      <c r="BD2276" s="151"/>
      <c r="BE2276" s="151"/>
      <c r="BF2276" s="151"/>
      <c r="BG2276" s="151"/>
      <c r="BH2276" s="151"/>
    </row>
    <row r="2277" spans="1:60" outlineLevel="1" x14ac:dyDescent="0.2">
      <c r="A2277" s="158"/>
      <c r="B2277" s="159"/>
      <c r="C2277" s="201" t="s">
        <v>1076</v>
      </c>
      <c r="D2277" s="193"/>
      <c r="E2277" s="194">
        <v>7.5</v>
      </c>
      <c r="F2277" s="160"/>
      <c r="G2277" s="160"/>
      <c r="H2277" s="160"/>
      <c r="I2277" s="160"/>
      <c r="J2277" s="160"/>
      <c r="K2277" s="160"/>
      <c r="L2277" s="160"/>
      <c r="M2277" s="160"/>
      <c r="N2277" s="160"/>
      <c r="O2277" s="160"/>
      <c r="P2277" s="160"/>
      <c r="Q2277" s="160"/>
      <c r="R2277" s="160"/>
      <c r="S2277" s="160"/>
      <c r="T2277" s="160"/>
      <c r="U2277" s="160"/>
      <c r="V2277" s="160"/>
      <c r="W2277" s="160"/>
      <c r="X2277" s="151"/>
      <c r="Y2277" s="151"/>
      <c r="Z2277" s="151"/>
      <c r="AA2277" s="151"/>
      <c r="AB2277" s="151"/>
      <c r="AC2277" s="151"/>
      <c r="AD2277" s="151"/>
      <c r="AE2277" s="151"/>
      <c r="AF2277" s="151"/>
      <c r="AG2277" s="151" t="s">
        <v>305</v>
      </c>
      <c r="AH2277" s="151">
        <v>0</v>
      </c>
      <c r="AI2277" s="151"/>
      <c r="AJ2277" s="151"/>
      <c r="AK2277" s="151"/>
      <c r="AL2277" s="151"/>
      <c r="AM2277" s="151"/>
      <c r="AN2277" s="151"/>
      <c r="AO2277" s="151"/>
      <c r="AP2277" s="151"/>
      <c r="AQ2277" s="151"/>
      <c r="AR2277" s="151"/>
      <c r="AS2277" s="151"/>
      <c r="AT2277" s="151"/>
      <c r="AU2277" s="151"/>
      <c r="AV2277" s="151"/>
      <c r="AW2277" s="151"/>
      <c r="AX2277" s="151"/>
      <c r="AY2277" s="151"/>
      <c r="AZ2277" s="151"/>
      <c r="BA2277" s="151"/>
      <c r="BB2277" s="151"/>
      <c r="BC2277" s="151"/>
      <c r="BD2277" s="151"/>
      <c r="BE2277" s="151"/>
      <c r="BF2277" s="151"/>
      <c r="BG2277" s="151"/>
      <c r="BH2277" s="151"/>
    </row>
    <row r="2278" spans="1:60" outlineLevel="1" x14ac:dyDescent="0.2">
      <c r="A2278" s="158"/>
      <c r="B2278" s="159"/>
      <c r="C2278" s="201" t="s">
        <v>1077</v>
      </c>
      <c r="D2278" s="193"/>
      <c r="E2278" s="194">
        <v>5.5</v>
      </c>
      <c r="F2278" s="160"/>
      <c r="G2278" s="160"/>
      <c r="H2278" s="160"/>
      <c r="I2278" s="160"/>
      <c r="J2278" s="160"/>
      <c r="K2278" s="160"/>
      <c r="L2278" s="160"/>
      <c r="M2278" s="160"/>
      <c r="N2278" s="160"/>
      <c r="O2278" s="160"/>
      <c r="P2278" s="160"/>
      <c r="Q2278" s="160"/>
      <c r="R2278" s="160"/>
      <c r="S2278" s="160"/>
      <c r="T2278" s="160"/>
      <c r="U2278" s="160"/>
      <c r="V2278" s="160"/>
      <c r="W2278" s="160"/>
      <c r="X2278" s="151"/>
      <c r="Y2278" s="151"/>
      <c r="Z2278" s="151"/>
      <c r="AA2278" s="151"/>
      <c r="AB2278" s="151"/>
      <c r="AC2278" s="151"/>
      <c r="AD2278" s="151"/>
      <c r="AE2278" s="151"/>
      <c r="AF2278" s="151"/>
      <c r="AG2278" s="151" t="s">
        <v>305</v>
      </c>
      <c r="AH2278" s="151">
        <v>0</v>
      </c>
      <c r="AI2278" s="151"/>
      <c r="AJ2278" s="151"/>
      <c r="AK2278" s="151"/>
      <c r="AL2278" s="151"/>
      <c r="AM2278" s="151"/>
      <c r="AN2278" s="151"/>
      <c r="AO2278" s="151"/>
      <c r="AP2278" s="151"/>
      <c r="AQ2278" s="151"/>
      <c r="AR2278" s="151"/>
      <c r="AS2278" s="151"/>
      <c r="AT2278" s="151"/>
      <c r="AU2278" s="151"/>
      <c r="AV2278" s="151"/>
      <c r="AW2278" s="151"/>
      <c r="AX2278" s="151"/>
      <c r="AY2278" s="151"/>
      <c r="AZ2278" s="151"/>
      <c r="BA2278" s="151"/>
      <c r="BB2278" s="151"/>
      <c r="BC2278" s="151"/>
      <c r="BD2278" s="151"/>
      <c r="BE2278" s="151"/>
      <c r="BF2278" s="151"/>
      <c r="BG2278" s="151"/>
      <c r="BH2278" s="151"/>
    </row>
    <row r="2279" spans="1:60" outlineLevel="1" x14ac:dyDescent="0.2">
      <c r="A2279" s="158"/>
      <c r="B2279" s="159"/>
      <c r="C2279" s="201" t="s">
        <v>1078</v>
      </c>
      <c r="D2279" s="193"/>
      <c r="E2279" s="194">
        <v>126.3</v>
      </c>
      <c r="F2279" s="160"/>
      <c r="G2279" s="160"/>
      <c r="H2279" s="160"/>
      <c r="I2279" s="160"/>
      <c r="J2279" s="160"/>
      <c r="K2279" s="160"/>
      <c r="L2279" s="160"/>
      <c r="M2279" s="160"/>
      <c r="N2279" s="160"/>
      <c r="O2279" s="160"/>
      <c r="P2279" s="160"/>
      <c r="Q2279" s="160"/>
      <c r="R2279" s="160"/>
      <c r="S2279" s="160"/>
      <c r="T2279" s="160"/>
      <c r="U2279" s="160"/>
      <c r="V2279" s="160"/>
      <c r="W2279" s="160"/>
      <c r="X2279" s="151"/>
      <c r="Y2279" s="151"/>
      <c r="Z2279" s="151"/>
      <c r="AA2279" s="151"/>
      <c r="AB2279" s="151"/>
      <c r="AC2279" s="151"/>
      <c r="AD2279" s="151"/>
      <c r="AE2279" s="151"/>
      <c r="AF2279" s="151"/>
      <c r="AG2279" s="151" t="s">
        <v>305</v>
      </c>
      <c r="AH2279" s="151">
        <v>0</v>
      </c>
      <c r="AI2279" s="151"/>
      <c r="AJ2279" s="151"/>
      <c r="AK2279" s="151"/>
      <c r="AL2279" s="151"/>
      <c r="AM2279" s="151"/>
      <c r="AN2279" s="151"/>
      <c r="AO2279" s="151"/>
      <c r="AP2279" s="151"/>
      <c r="AQ2279" s="151"/>
      <c r="AR2279" s="151"/>
      <c r="AS2279" s="151"/>
      <c r="AT2279" s="151"/>
      <c r="AU2279" s="151"/>
      <c r="AV2279" s="151"/>
      <c r="AW2279" s="151"/>
      <c r="AX2279" s="151"/>
      <c r="AY2279" s="151"/>
      <c r="AZ2279" s="151"/>
      <c r="BA2279" s="151"/>
      <c r="BB2279" s="151"/>
      <c r="BC2279" s="151"/>
      <c r="BD2279" s="151"/>
      <c r="BE2279" s="151"/>
      <c r="BF2279" s="151"/>
      <c r="BG2279" s="151"/>
      <c r="BH2279" s="151"/>
    </row>
    <row r="2280" spans="1:60" outlineLevel="1" x14ac:dyDescent="0.2">
      <c r="A2280" s="158"/>
      <c r="B2280" s="159"/>
      <c r="C2280" s="201" t="s">
        <v>1079</v>
      </c>
      <c r="D2280" s="193"/>
      <c r="E2280" s="194">
        <v>3.3</v>
      </c>
      <c r="F2280" s="160"/>
      <c r="G2280" s="160"/>
      <c r="H2280" s="160"/>
      <c r="I2280" s="160"/>
      <c r="J2280" s="160"/>
      <c r="K2280" s="160"/>
      <c r="L2280" s="160"/>
      <c r="M2280" s="160"/>
      <c r="N2280" s="160"/>
      <c r="O2280" s="160"/>
      <c r="P2280" s="160"/>
      <c r="Q2280" s="160"/>
      <c r="R2280" s="160"/>
      <c r="S2280" s="160"/>
      <c r="T2280" s="160"/>
      <c r="U2280" s="160"/>
      <c r="V2280" s="160"/>
      <c r="W2280" s="160"/>
      <c r="X2280" s="151"/>
      <c r="Y2280" s="151"/>
      <c r="Z2280" s="151"/>
      <c r="AA2280" s="151"/>
      <c r="AB2280" s="151"/>
      <c r="AC2280" s="151"/>
      <c r="AD2280" s="151"/>
      <c r="AE2280" s="151"/>
      <c r="AF2280" s="151"/>
      <c r="AG2280" s="151" t="s">
        <v>305</v>
      </c>
      <c r="AH2280" s="151">
        <v>0</v>
      </c>
      <c r="AI2280" s="151"/>
      <c r="AJ2280" s="151"/>
      <c r="AK2280" s="151"/>
      <c r="AL2280" s="151"/>
      <c r="AM2280" s="151"/>
      <c r="AN2280" s="151"/>
      <c r="AO2280" s="151"/>
      <c r="AP2280" s="151"/>
      <c r="AQ2280" s="151"/>
      <c r="AR2280" s="151"/>
      <c r="AS2280" s="151"/>
      <c r="AT2280" s="151"/>
      <c r="AU2280" s="151"/>
      <c r="AV2280" s="151"/>
      <c r="AW2280" s="151"/>
      <c r="AX2280" s="151"/>
      <c r="AY2280" s="151"/>
      <c r="AZ2280" s="151"/>
      <c r="BA2280" s="151"/>
      <c r="BB2280" s="151"/>
      <c r="BC2280" s="151"/>
      <c r="BD2280" s="151"/>
      <c r="BE2280" s="151"/>
      <c r="BF2280" s="151"/>
      <c r="BG2280" s="151"/>
      <c r="BH2280" s="151"/>
    </row>
    <row r="2281" spans="1:60" outlineLevel="1" x14ac:dyDescent="0.2">
      <c r="A2281" s="179">
        <v>309</v>
      </c>
      <c r="B2281" s="180" t="s">
        <v>2132</v>
      </c>
      <c r="C2281" s="189" t="s">
        <v>2133</v>
      </c>
      <c r="D2281" s="181" t="s">
        <v>327</v>
      </c>
      <c r="E2281" s="182">
        <v>1709.0405000000001</v>
      </c>
      <c r="F2281" s="183"/>
      <c r="G2281" s="184">
        <f>ROUND(E2281*F2281,2)</f>
        <v>0</v>
      </c>
      <c r="H2281" s="183"/>
      <c r="I2281" s="184">
        <f>ROUND(E2281*H2281,2)</f>
        <v>0</v>
      </c>
      <c r="J2281" s="183"/>
      <c r="K2281" s="184">
        <f>ROUND(E2281*J2281,2)</f>
        <v>0</v>
      </c>
      <c r="L2281" s="184">
        <v>21</v>
      </c>
      <c r="M2281" s="184">
        <f>G2281*(1+L2281/100)</f>
        <v>0</v>
      </c>
      <c r="N2281" s="184">
        <v>1.4999999999999999E-4</v>
      </c>
      <c r="O2281" s="184">
        <f>ROUND(E2281*N2281,2)</f>
        <v>0.26</v>
      </c>
      <c r="P2281" s="184">
        <v>0</v>
      </c>
      <c r="Q2281" s="184">
        <f>ROUND(E2281*P2281,2)</f>
        <v>0</v>
      </c>
      <c r="R2281" s="184" t="s">
        <v>775</v>
      </c>
      <c r="S2281" s="184" t="s">
        <v>239</v>
      </c>
      <c r="T2281" s="185" t="s">
        <v>300</v>
      </c>
      <c r="U2281" s="160">
        <v>0.10902000000000001</v>
      </c>
      <c r="V2281" s="160">
        <f>ROUND(E2281*U2281,2)</f>
        <v>186.32</v>
      </c>
      <c r="W2281" s="160"/>
      <c r="X2281" s="151"/>
      <c r="Y2281" s="151"/>
      <c r="Z2281" s="151"/>
      <c r="AA2281" s="151"/>
      <c r="AB2281" s="151"/>
      <c r="AC2281" s="151"/>
      <c r="AD2281" s="151"/>
      <c r="AE2281" s="151"/>
      <c r="AF2281" s="151"/>
      <c r="AG2281" s="151" t="s">
        <v>636</v>
      </c>
      <c r="AH2281" s="151"/>
      <c r="AI2281" s="151"/>
      <c r="AJ2281" s="151"/>
      <c r="AK2281" s="151"/>
      <c r="AL2281" s="151"/>
      <c r="AM2281" s="151"/>
      <c r="AN2281" s="151"/>
      <c r="AO2281" s="151"/>
      <c r="AP2281" s="151"/>
      <c r="AQ2281" s="151"/>
      <c r="AR2281" s="151"/>
      <c r="AS2281" s="151"/>
      <c r="AT2281" s="151"/>
      <c r="AU2281" s="151"/>
      <c r="AV2281" s="151"/>
      <c r="AW2281" s="151"/>
      <c r="AX2281" s="151"/>
      <c r="AY2281" s="151"/>
      <c r="AZ2281" s="151"/>
      <c r="BA2281" s="151"/>
      <c r="BB2281" s="151"/>
      <c r="BC2281" s="151"/>
      <c r="BD2281" s="151"/>
      <c r="BE2281" s="151"/>
      <c r="BF2281" s="151"/>
      <c r="BG2281" s="151"/>
      <c r="BH2281" s="151"/>
    </row>
    <row r="2282" spans="1:60" x14ac:dyDescent="0.2">
      <c r="A2282" s="165" t="s">
        <v>234</v>
      </c>
      <c r="B2282" s="166" t="s">
        <v>195</v>
      </c>
      <c r="C2282" s="187" t="s">
        <v>196</v>
      </c>
      <c r="D2282" s="167"/>
      <c r="E2282" s="168"/>
      <c r="F2282" s="169"/>
      <c r="G2282" s="169">
        <f>SUMIF(AG2283:AG2292,"&lt;&gt;NOR",G2283:G2292)</f>
        <v>0</v>
      </c>
      <c r="H2282" s="169"/>
      <c r="I2282" s="169">
        <f>SUM(I2283:I2292)</f>
        <v>0</v>
      </c>
      <c r="J2282" s="169"/>
      <c r="K2282" s="169">
        <f>SUM(K2283:K2292)</f>
        <v>0</v>
      </c>
      <c r="L2282" s="169"/>
      <c r="M2282" s="169">
        <f>SUM(M2283:M2292)</f>
        <v>0</v>
      </c>
      <c r="N2282" s="169"/>
      <c r="O2282" s="169">
        <f>SUM(O2283:O2292)</f>
        <v>0</v>
      </c>
      <c r="P2282" s="169"/>
      <c r="Q2282" s="169">
        <f>SUM(Q2283:Q2292)</f>
        <v>0.17</v>
      </c>
      <c r="R2282" s="169"/>
      <c r="S2282" s="169"/>
      <c r="T2282" s="170"/>
      <c r="U2282" s="164"/>
      <c r="V2282" s="164">
        <f>SUM(V2283:V2292)</f>
        <v>3.46</v>
      </c>
      <c r="W2282" s="164"/>
      <c r="AG2282" t="s">
        <v>235</v>
      </c>
    </row>
    <row r="2283" spans="1:60" outlineLevel="1" x14ac:dyDescent="0.2">
      <c r="A2283" s="171">
        <v>310</v>
      </c>
      <c r="B2283" s="172" t="s">
        <v>789</v>
      </c>
      <c r="C2283" s="188" t="s">
        <v>790</v>
      </c>
      <c r="D2283" s="173" t="s">
        <v>327</v>
      </c>
      <c r="E2283" s="174">
        <v>16.920000000000002</v>
      </c>
      <c r="F2283" s="175"/>
      <c r="G2283" s="176">
        <f>ROUND(E2283*F2283,2)</f>
        <v>0</v>
      </c>
      <c r="H2283" s="175"/>
      <c r="I2283" s="176">
        <f>ROUND(E2283*H2283,2)</f>
        <v>0</v>
      </c>
      <c r="J2283" s="175"/>
      <c r="K2283" s="176">
        <f>ROUND(E2283*J2283,2)</f>
        <v>0</v>
      </c>
      <c r="L2283" s="176">
        <v>21</v>
      </c>
      <c r="M2283" s="176">
        <f>G2283*(1+L2283/100)</f>
        <v>0</v>
      </c>
      <c r="N2283" s="176">
        <v>0</v>
      </c>
      <c r="O2283" s="176">
        <f>ROUND(E2283*N2283,2)</f>
        <v>0</v>
      </c>
      <c r="P2283" s="176">
        <v>0.01</v>
      </c>
      <c r="Q2283" s="176">
        <f>ROUND(E2283*P2283,2)</f>
        <v>0.17</v>
      </c>
      <c r="R2283" s="176" t="s">
        <v>791</v>
      </c>
      <c r="S2283" s="176" t="s">
        <v>239</v>
      </c>
      <c r="T2283" s="177" t="s">
        <v>300</v>
      </c>
      <c r="U2283" s="160">
        <v>0.2</v>
      </c>
      <c r="V2283" s="160">
        <f>ROUND(E2283*U2283,2)</f>
        <v>3.38</v>
      </c>
      <c r="W2283" s="160"/>
      <c r="X2283" s="151"/>
      <c r="Y2283" s="151"/>
      <c r="Z2283" s="151"/>
      <c r="AA2283" s="151"/>
      <c r="AB2283" s="151"/>
      <c r="AC2283" s="151"/>
      <c r="AD2283" s="151"/>
      <c r="AE2283" s="151"/>
      <c r="AF2283" s="151"/>
      <c r="AG2283" s="151" t="s">
        <v>636</v>
      </c>
      <c r="AH2283" s="151"/>
      <c r="AI2283" s="151"/>
      <c r="AJ2283" s="151"/>
      <c r="AK2283" s="151"/>
      <c r="AL2283" s="151"/>
      <c r="AM2283" s="151"/>
      <c r="AN2283" s="151"/>
      <c r="AO2283" s="151"/>
      <c r="AP2283" s="151"/>
      <c r="AQ2283" s="151"/>
      <c r="AR2283" s="151"/>
      <c r="AS2283" s="151"/>
      <c r="AT2283" s="151"/>
      <c r="AU2283" s="151"/>
      <c r="AV2283" s="151"/>
      <c r="AW2283" s="151"/>
      <c r="AX2283" s="151"/>
      <c r="AY2283" s="151"/>
      <c r="AZ2283" s="151"/>
      <c r="BA2283" s="151"/>
      <c r="BB2283" s="151"/>
      <c r="BC2283" s="151"/>
      <c r="BD2283" s="151"/>
      <c r="BE2283" s="151"/>
      <c r="BF2283" s="151"/>
      <c r="BG2283" s="151"/>
      <c r="BH2283" s="151"/>
    </row>
    <row r="2284" spans="1:60" outlineLevel="1" x14ac:dyDescent="0.2">
      <c r="A2284" s="158"/>
      <c r="B2284" s="159"/>
      <c r="C2284" s="201" t="s">
        <v>1623</v>
      </c>
      <c r="D2284" s="193"/>
      <c r="E2284" s="194">
        <v>6.48</v>
      </c>
      <c r="F2284" s="160"/>
      <c r="G2284" s="160"/>
      <c r="H2284" s="160"/>
      <c r="I2284" s="160"/>
      <c r="J2284" s="160"/>
      <c r="K2284" s="160"/>
      <c r="L2284" s="160"/>
      <c r="M2284" s="160"/>
      <c r="N2284" s="160"/>
      <c r="O2284" s="160"/>
      <c r="P2284" s="160"/>
      <c r="Q2284" s="160"/>
      <c r="R2284" s="160"/>
      <c r="S2284" s="160"/>
      <c r="T2284" s="160"/>
      <c r="U2284" s="160"/>
      <c r="V2284" s="160"/>
      <c r="W2284" s="160"/>
      <c r="X2284" s="151"/>
      <c r="Y2284" s="151"/>
      <c r="Z2284" s="151"/>
      <c r="AA2284" s="151"/>
      <c r="AB2284" s="151"/>
      <c r="AC2284" s="151"/>
      <c r="AD2284" s="151"/>
      <c r="AE2284" s="151"/>
      <c r="AF2284" s="151"/>
      <c r="AG2284" s="151" t="s">
        <v>305</v>
      </c>
      <c r="AH2284" s="151">
        <v>0</v>
      </c>
      <c r="AI2284" s="151"/>
      <c r="AJ2284" s="151"/>
      <c r="AK2284" s="151"/>
      <c r="AL2284" s="151"/>
      <c r="AM2284" s="151"/>
      <c r="AN2284" s="151"/>
      <c r="AO2284" s="151"/>
      <c r="AP2284" s="151"/>
      <c r="AQ2284" s="151"/>
      <c r="AR2284" s="151"/>
      <c r="AS2284" s="151"/>
      <c r="AT2284" s="151"/>
      <c r="AU2284" s="151"/>
      <c r="AV2284" s="151"/>
      <c r="AW2284" s="151"/>
      <c r="AX2284" s="151"/>
      <c r="AY2284" s="151"/>
      <c r="AZ2284" s="151"/>
      <c r="BA2284" s="151"/>
      <c r="BB2284" s="151"/>
      <c r="BC2284" s="151"/>
      <c r="BD2284" s="151"/>
      <c r="BE2284" s="151"/>
      <c r="BF2284" s="151"/>
      <c r="BG2284" s="151"/>
      <c r="BH2284" s="151"/>
    </row>
    <row r="2285" spans="1:60" outlineLevel="1" x14ac:dyDescent="0.2">
      <c r="A2285" s="158"/>
      <c r="B2285" s="159"/>
      <c r="C2285" s="201" t="s">
        <v>1624</v>
      </c>
      <c r="D2285" s="193"/>
      <c r="E2285" s="194">
        <v>0.72</v>
      </c>
      <c r="F2285" s="160"/>
      <c r="G2285" s="160"/>
      <c r="H2285" s="160"/>
      <c r="I2285" s="160"/>
      <c r="J2285" s="160"/>
      <c r="K2285" s="160"/>
      <c r="L2285" s="160"/>
      <c r="M2285" s="160"/>
      <c r="N2285" s="160"/>
      <c r="O2285" s="160"/>
      <c r="P2285" s="160"/>
      <c r="Q2285" s="160"/>
      <c r="R2285" s="160"/>
      <c r="S2285" s="160"/>
      <c r="T2285" s="160"/>
      <c r="U2285" s="160"/>
      <c r="V2285" s="160"/>
      <c r="W2285" s="160"/>
      <c r="X2285" s="151"/>
      <c r="Y2285" s="151"/>
      <c r="Z2285" s="151"/>
      <c r="AA2285" s="151"/>
      <c r="AB2285" s="151"/>
      <c r="AC2285" s="151"/>
      <c r="AD2285" s="151"/>
      <c r="AE2285" s="151"/>
      <c r="AF2285" s="151"/>
      <c r="AG2285" s="151" t="s">
        <v>305</v>
      </c>
      <c r="AH2285" s="151">
        <v>0</v>
      </c>
      <c r="AI2285" s="151"/>
      <c r="AJ2285" s="151"/>
      <c r="AK2285" s="151"/>
      <c r="AL2285" s="151"/>
      <c r="AM2285" s="151"/>
      <c r="AN2285" s="151"/>
      <c r="AO2285" s="151"/>
      <c r="AP2285" s="151"/>
      <c r="AQ2285" s="151"/>
      <c r="AR2285" s="151"/>
      <c r="AS2285" s="151"/>
      <c r="AT2285" s="151"/>
      <c r="AU2285" s="151"/>
      <c r="AV2285" s="151"/>
      <c r="AW2285" s="151"/>
      <c r="AX2285" s="151"/>
      <c r="AY2285" s="151"/>
      <c r="AZ2285" s="151"/>
      <c r="BA2285" s="151"/>
      <c r="BB2285" s="151"/>
      <c r="BC2285" s="151"/>
      <c r="BD2285" s="151"/>
      <c r="BE2285" s="151"/>
      <c r="BF2285" s="151"/>
      <c r="BG2285" s="151"/>
      <c r="BH2285" s="151"/>
    </row>
    <row r="2286" spans="1:60" outlineLevel="1" x14ac:dyDescent="0.2">
      <c r="A2286" s="158"/>
      <c r="B2286" s="159"/>
      <c r="C2286" s="201" t="s">
        <v>1625</v>
      </c>
      <c r="D2286" s="193"/>
      <c r="E2286" s="194">
        <v>5.4</v>
      </c>
      <c r="F2286" s="160"/>
      <c r="G2286" s="160"/>
      <c r="H2286" s="160"/>
      <c r="I2286" s="160"/>
      <c r="J2286" s="160"/>
      <c r="K2286" s="160"/>
      <c r="L2286" s="160"/>
      <c r="M2286" s="160"/>
      <c r="N2286" s="160"/>
      <c r="O2286" s="160"/>
      <c r="P2286" s="160"/>
      <c r="Q2286" s="160"/>
      <c r="R2286" s="160"/>
      <c r="S2286" s="160"/>
      <c r="T2286" s="160"/>
      <c r="U2286" s="160"/>
      <c r="V2286" s="160"/>
      <c r="W2286" s="160"/>
      <c r="X2286" s="151"/>
      <c r="Y2286" s="151"/>
      <c r="Z2286" s="151"/>
      <c r="AA2286" s="151"/>
      <c r="AB2286" s="151"/>
      <c r="AC2286" s="151"/>
      <c r="AD2286" s="151"/>
      <c r="AE2286" s="151"/>
      <c r="AF2286" s="151"/>
      <c r="AG2286" s="151" t="s">
        <v>305</v>
      </c>
      <c r="AH2286" s="151">
        <v>0</v>
      </c>
      <c r="AI2286" s="151"/>
      <c r="AJ2286" s="151"/>
      <c r="AK2286" s="151"/>
      <c r="AL2286" s="151"/>
      <c r="AM2286" s="151"/>
      <c r="AN2286" s="151"/>
      <c r="AO2286" s="151"/>
      <c r="AP2286" s="151"/>
      <c r="AQ2286" s="151"/>
      <c r="AR2286" s="151"/>
      <c r="AS2286" s="151"/>
      <c r="AT2286" s="151"/>
      <c r="AU2286" s="151"/>
      <c r="AV2286" s="151"/>
      <c r="AW2286" s="151"/>
      <c r="AX2286" s="151"/>
      <c r="AY2286" s="151"/>
      <c r="AZ2286" s="151"/>
      <c r="BA2286" s="151"/>
      <c r="BB2286" s="151"/>
      <c r="BC2286" s="151"/>
      <c r="BD2286" s="151"/>
      <c r="BE2286" s="151"/>
      <c r="BF2286" s="151"/>
      <c r="BG2286" s="151"/>
      <c r="BH2286" s="151"/>
    </row>
    <row r="2287" spans="1:60" outlineLevel="1" x14ac:dyDescent="0.2">
      <c r="A2287" s="158"/>
      <c r="B2287" s="159"/>
      <c r="C2287" s="201" t="s">
        <v>1626</v>
      </c>
      <c r="D2287" s="193"/>
      <c r="E2287" s="194">
        <v>4.32</v>
      </c>
      <c r="F2287" s="160"/>
      <c r="G2287" s="160"/>
      <c r="H2287" s="160"/>
      <c r="I2287" s="160"/>
      <c r="J2287" s="160"/>
      <c r="K2287" s="160"/>
      <c r="L2287" s="160"/>
      <c r="M2287" s="160"/>
      <c r="N2287" s="160"/>
      <c r="O2287" s="160"/>
      <c r="P2287" s="160"/>
      <c r="Q2287" s="160"/>
      <c r="R2287" s="160"/>
      <c r="S2287" s="160"/>
      <c r="T2287" s="160"/>
      <c r="U2287" s="160"/>
      <c r="V2287" s="160"/>
      <c r="W2287" s="160"/>
      <c r="X2287" s="151"/>
      <c r="Y2287" s="151"/>
      <c r="Z2287" s="151"/>
      <c r="AA2287" s="151"/>
      <c r="AB2287" s="151"/>
      <c r="AC2287" s="151"/>
      <c r="AD2287" s="151"/>
      <c r="AE2287" s="151"/>
      <c r="AF2287" s="151"/>
      <c r="AG2287" s="151" t="s">
        <v>305</v>
      </c>
      <c r="AH2287" s="151">
        <v>0</v>
      </c>
      <c r="AI2287" s="151"/>
      <c r="AJ2287" s="151"/>
      <c r="AK2287" s="151"/>
      <c r="AL2287" s="151"/>
      <c r="AM2287" s="151"/>
      <c r="AN2287" s="151"/>
      <c r="AO2287" s="151"/>
      <c r="AP2287" s="151"/>
      <c r="AQ2287" s="151"/>
      <c r="AR2287" s="151"/>
      <c r="AS2287" s="151"/>
      <c r="AT2287" s="151"/>
      <c r="AU2287" s="151"/>
      <c r="AV2287" s="151"/>
      <c r="AW2287" s="151"/>
      <c r="AX2287" s="151"/>
      <c r="AY2287" s="151"/>
      <c r="AZ2287" s="151"/>
      <c r="BA2287" s="151"/>
      <c r="BB2287" s="151"/>
      <c r="BC2287" s="151"/>
      <c r="BD2287" s="151"/>
      <c r="BE2287" s="151"/>
      <c r="BF2287" s="151"/>
      <c r="BG2287" s="151"/>
      <c r="BH2287" s="151"/>
    </row>
    <row r="2288" spans="1:60" outlineLevel="1" x14ac:dyDescent="0.2">
      <c r="A2288" s="171">
        <v>311</v>
      </c>
      <c r="B2288" s="172" t="s">
        <v>619</v>
      </c>
      <c r="C2288" s="188" t="s">
        <v>620</v>
      </c>
      <c r="D2288" s="173" t="s">
        <v>314</v>
      </c>
      <c r="E2288" s="174">
        <v>0.16919999999999999</v>
      </c>
      <c r="F2288" s="175"/>
      <c r="G2288" s="176">
        <f>ROUND(E2288*F2288,2)</f>
        <v>0</v>
      </c>
      <c r="H2288" s="175"/>
      <c r="I2288" s="176">
        <f>ROUND(E2288*H2288,2)</f>
        <v>0</v>
      </c>
      <c r="J2288" s="175"/>
      <c r="K2288" s="176">
        <f>ROUND(E2288*J2288,2)</f>
        <v>0</v>
      </c>
      <c r="L2288" s="176">
        <v>21</v>
      </c>
      <c r="M2288" s="176">
        <f>G2288*(1+L2288/100)</f>
        <v>0</v>
      </c>
      <c r="N2288" s="176">
        <v>0</v>
      </c>
      <c r="O2288" s="176">
        <f>ROUND(E2288*N2288,2)</f>
        <v>0</v>
      </c>
      <c r="P2288" s="176">
        <v>0</v>
      </c>
      <c r="Q2288" s="176">
        <f>ROUND(E2288*P2288,2)</f>
        <v>0</v>
      </c>
      <c r="R2288" s="176" t="s">
        <v>515</v>
      </c>
      <c r="S2288" s="176" t="s">
        <v>239</v>
      </c>
      <c r="T2288" s="177" t="s">
        <v>300</v>
      </c>
      <c r="U2288" s="160">
        <v>0.49</v>
      </c>
      <c r="V2288" s="160">
        <f>ROUND(E2288*U2288,2)</f>
        <v>0.08</v>
      </c>
      <c r="W2288" s="160"/>
      <c r="X2288" s="151"/>
      <c r="Y2288" s="151"/>
      <c r="Z2288" s="151"/>
      <c r="AA2288" s="151"/>
      <c r="AB2288" s="151"/>
      <c r="AC2288" s="151"/>
      <c r="AD2288" s="151"/>
      <c r="AE2288" s="151"/>
      <c r="AF2288" s="151"/>
      <c r="AG2288" s="151" t="s">
        <v>621</v>
      </c>
      <c r="AH2288" s="151"/>
      <c r="AI2288" s="151"/>
      <c r="AJ2288" s="151"/>
      <c r="AK2288" s="151"/>
      <c r="AL2288" s="151"/>
      <c r="AM2288" s="151"/>
      <c r="AN2288" s="151"/>
      <c r="AO2288" s="151"/>
      <c r="AP2288" s="151"/>
      <c r="AQ2288" s="151"/>
      <c r="AR2288" s="151"/>
      <c r="AS2288" s="151"/>
      <c r="AT2288" s="151"/>
      <c r="AU2288" s="151"/>
      <c r="AV2288" s="151"/>
      <c r="AW2288" s="151"/>
      <c r="AX2288" s="151"/>
      <c r="AY2288" s="151"/>
      <c r="AZ2288" s="151"/>
      <c r="BA2288" s="151"/>
      <c r="BB2288" s="151"/>
      <c r="BC2288" s="151"/>
      <c r="BD2288" s="151"/>
      <c r="BE2288" s="151"/>
      <c r="BF2288" s="151"/>
      <c r="BG2288" s="151"/>
      <c r="BH2288" s="151"/>
    </row>
    <row r="2289" spans="1:60" outlineLevel="1" x14ac:dyDescent="0.2">
      <c r="A2289" s="158"/>
      <c r="B2289" s="159"/>
      <c r="C2289" s="254" t="s">
        <v>622</v>
      </c>
      <c r="D2289" s="255"/>
      <c r="E2289" s="255"/>
      <c r="F2289" s="255"/>
      <c r="G2289" s="255"/>
      <c r="H2289" s="160"/>
      <c r="I2289" s="160"/>
      <c r="J2289" s="160"/>
      <c r="K2289" s="160"/>
      <c r="L2289" s="160"/>
      <c r="M2289" s="160"/>
      <c r="N2289" s="160"/>
      <c r="O2289" s="160"/>
      <c r="P2289" s="160"/>
      <c r="Q2289" s="160"/>
      <c r="R2289" s="160"/>
      <c r="S2289" s="160"/>
      <c r="T2289" s="160"/>
      <c r="U2289" s="160"/>
      <c r="V2289" s="160"/>
      <c r="W2289" s="160"/>
      <c r="X2289" s="151"/>
      <c r="Y2289" s="151"/>
      <c r="Z2289" s="151"/>
      <c r="AA2289" s="151"/>
      <c r="AB2289" s="151"/>
      <c r="AC2289" s="151"/>
      <c r="AD2289" s="151"/>
      <c r="AE2289" s="151"/>
      <c r="AF2289" s="151"/>
      <c r="AG2289" s="151" t="s">
        <v>243</v>
      </c>
      <c r="AH2289" s="151"/>
      <c r="AI2289" s="151"/>
      <c r="AJ2289" s="151"/>
      <c r="AK2289" s="151"/>
      <c r="AL2289" s="151"/>
      <c r="AM2289" s="151"/>
      <c r="AN2289" s="151"/>
      <c r="AO2289" s="151"/>
      <c r="AP2289" s="151"/>
      <c r="AQ2289" s="151"/>
      <c r="AR2289" s="151"/>
      <c r="AS2289" s="151"/>
      <c r="AT2289" s="151"/>
      <c r="AU2289" s="151"/>
      <c r="AV2289" s="151"/>
      <c r="AW2289" s="151"/>
      <c r="AX2289" s="151"/>
      <c r="AY2289" s="151"/>
      <c r="AZ2289" s="151"/>
      <c r="BA2289" s="151"/>
      <c r="BB2289" s="151"/>
      <c r="BC2289" s="151"/>
      <c r="BD2289" s="151"/>
      <c r="BE2289" s="151"/>
      <c r="BF2289" s="151"/>
      <c r="BG2289" s="151"/>
      <c r="BH2289" s="151"/>
    </row>
    <row r="2290" spans="1:60" outlineLevel="1" x14ac:dyDescent="0.2">
      <c r="A2290" s="179">
        <v>312</v>
      </c>
      <c r="B2290" s="180" t="s">
        <v>623</v>
      </c>
      <c r="C2290" s="189" t="s">
        <v>624</v>
      </c>
      <c r="D2290" s="181" t="s">
        <v>314</v>
      </c>
      <c r="E2290" s="182">
        <v>3.3839999999999999</v>
      </c>
      <c r="F2290" s="183"/>
      <c r="G2290" s="184">
        <f>ROUND(E2290*F2290,2)</f>
        <v>0</v>
      </c>
      <c r="H2290" s="183"/>
      <c r="I2290" s="184">
        <f>ROUND(E2290*H2290,2)</f>
        <v>0</v>
      </c>
      <c r="J2290" s="183"/>
      <c r="K2290" s="184">
        <f>ROUND(E2290*J2290,2)</f>
        <v>0</v>
      </c>
      <c r="L2290" s="184">
        <v>21</v>
      </c>
      <c r="M2290" s="184">
        <f>G2290*(1+L2290/100)</f>
        <v>0</v>
      </c>
      <c r="N2290" s="184">
        <v>0</v>
      </c>
      <c r="O2290" s="184">
        <f>ROUND(E2290*N2290,2)</f>
        <v>0</v>
      </c>
      <c r="P2290" s="184">
        <v>0</v>
      </c>
      <c r="Q2290" s="184">
        <f>ROUND(E2290*P2290,2)</f>
        <v>0</v>
      </c>
      <c r="R2290" s="184" t="s">
        <v>515</v>
      </c>
      <c r="S2290" s="184" t="s">
        <v>239</v>
      </c>
      <c r="T2290" s="185" t="s">
        <v>300</v>
      </c>
      <c r="U2290" s="160">
        <v>0</v>
      </c>
      <c r="V2290" s="160">
        <f>ROUND(E2290*U2290,2)</f>
        <v>0</v>
      </c>
      <c r="W2290" s="160"/>
      <c r="X2290" s="151"/>
      <c r="Y2290" s="151"/>
      <c r="Z2290" s="151"/>
      <c r="AA2290" s="151"/>
      <c r="AB2290" s="151"/>
      <c r="AC2290" s="151"/>
      <c r="AD2290" s="151"/>
      <c r="AE2290" s="151"/>
      <c r="AF2290" s="151"/>
      <c r="AG2290" s="151" t="s">
        <v>621</v>
      </c>
      <c r="AH2290" s="151"/>
      <c r="AI2290" s="151"/>
      <c r="AJ2290" s="151"/>
      <c r="AK2290" s="151"/>
      <c r="AL2290" s="151"/>
      <c r="AM2290" s="151"/>
      <c r="AN2290" s="151"/>
      <c r="AO2290" s="151"/>
      <c r="AP2290" s="151"/>
      <c r="AQ2290" s="151"/>
      <c r="AR2290" s="151"/>
      <c r="AS2290" s="151"/>
      <c r="AT2290" s="151"/>
      <c r="AU2290" s="151"/>
      <c r="AV2290" s="151"/>
      <c r="AW2290" s="151"/>
      <c r="AX2290" s="151"/>
      <c r="AY2290" s="151"/>
      <c r="AZ2290" s="151"/>
      <c r="BA2290" s="151"/>
      <c r="BB2290" s="151"/>
      <c r="BC2290" s="151"/>
      <c r="BD2290" s="151"/>
      <c r="BE2290" s="151"/>
      <c r="BF2290" s="151"/>
      <c r="BG2290" s="151"/>
      <c r="BH2290" s="151"/>
    </row>
    <row r="2291" spans="1:60" outlineLevel="1" x14ac:dyDescent="0.2">
      <c r="A2291" s="179">
        <v>313</v>
      </c>
      <c r="B2291" s="180" t="s">
        <v>792</v>
      </c>
      <c r="C2291" s="189" t="s">
        <v>793</v>
      </c>
      <c r="D2291" s="181" t="s">
        <v>314</v>
      </c>
      <c r="E2291" s="182">
        <v>0.16919999999999999</v>
      </c>
      <c r="F2291" s="183"/>
      <c r="G2291" s="184">
        <f>ROUND(E2291*F2291,2)</f>
        <v>0</v>
      </c>
      <c r="H2291" s="183"/>
      <c r="I2291" s="184">
        <f>ROUND(E2291*H2291,2)</f>
        <v>0</v>
      </c>
      <c r="J2291" s="183"/>
      <c r="K2291" s="184">
        <f>ROUND(E2291*J2291,2)</f>
        <v>0</v>
      </c>
      <c r="L2291" s="184">
        <v>21</v>
      </c>
      <c r="M2291" s="184">
        <f>G2291*(1+L2291/100)</f>
        <v>0</v>
      </c>
      <c r="N2291" s="184">
        <v>0</v>
      </c>
      <c r="O2291" s="184">
        <f>ROUND(E2291*N2291,2)</f>
        <v>0</v>
      </c>
      <c r="P2291" s="184">
        <v>0</v>
      </c>
      <c r="Q2291" s="184">
        <f>ROUND(E2291*P2291,2)</f>
        <v>0</v>
      </c>
      <c r="R2291" s="184" t="s">
        <v>515</v>
      </c>
      <c r="S2291" s="184" t="s">
        <v>239</v>
      </c>
      <c r="T2291" s="185" t="s">
        <v>300</v>
      </c>
      <c r="U2291" s="160">
        <v>0</v>
      </c>
      <c r="V2291" s="160">
        <f>ROUND(E2291*U2291,2)</f>
        <v>0</v>
      </c>
      <c r="W2291" s="160"/>
      <c r="X2291" s="151"/>
      <c r="Y2291" s="151"/>
      <c r="Z2291" s="151"/>
      <c r="AA2291" s="151"/>
      <c r="AB2291" s="151"/>
      <c r="AC2291" s="151"/>
      <c r="AD2291" s="151"/>
      <c r="AE2291" s="151"/>
      <c r="AF2291" s="151"/>
      <c r="AG2291" s="151" t="s">
        <v>621</v>
      </c>
      <c r="AH2291" s="151"/>
      <c r="AI2291" s="151"/>
      <c r="AJ2291" s="151"/>
      <c r="AK2291" s="151"/>
      <c r="AL2291" s="151"/>
      <c r="AM2291" s="151"/>
      <c r="AN2291" s="151"/>
      <c r="AO2291" s="151"/>
      <c r="AP2291" s="151"/>
      <c r="AQ2291" s="151"/>
      <c r="AR2291" s="151"/>
      <c r="AS2291" s="151"/>
      <c r="AT2291" s="151"/>
      <c r="AU2291" s="151"/>
      <c r="AV2291" s="151"/>
      <c r="AW2291" s="151"/>
      <c r="AX2291" s="151"/>
      <c r="AY2291" s="151"/>
      <c r="AZ2291" s="151"/>
      <c r="BA2291" s="151"/>
      <c r="BB2291" s="151"/>
      <c r="BC2291" s="151"/>
      <c r="BD2291" s="151"/>
      <c r="BE2291" s="151"/>
      <c r="BF2291" s="151"/>
      <c r="BG2291" s="151"/>
      <c r="BH2291" s="151"/>
    </row>
    <row r="2292" spans="1:60" outlineLevel="1" x14ac:dyDescent="0.2">
      <c r="A2292" s="171">
        <v>314</v>
      </c>
      <c r="B2292" s="172" t="s">
        <v>627</v>
      </c>
      <c r="C2292" s="188" t="s">
        <v>628</v>
      </c>
      <c r="D2292" s="173" t="s">
        <v>314</v>
      </c>
      <c r="E2292" s="174">
        <v>0.16919999999999999</v>
      </c>
      <c r="F2292" s="175"/>
      <c r="G2292" s="176">
        <f>ROUND(E2292*F2292,2)</f>
        <v>0</v>
      </c>
      <c r="H2292" s="175"/>
      <c r="I2292" s="176">
        <f>ROUND(E2292*H2292,2)</f>
        <v>0</v>
      </c>
      <c r="J2292" s="175"/>
      <c r="K2292" s="176">
        <f>ROUND(E2292*J2292,2)</f>
        <v>0</v>
      </c>
      <c r="L2292" s="176">
        <v>21</v>
      </c>
      <c r="M2292" s="176">
        <f>G2292*(1+L2292/100)</f>
        <v>0</v>
      </c>
      <c r="N2292" s="176">
        <v>0</v>
      </c>
      <c r="O2292" s="176">
        <f>ROUND(E2292*N2292,2)</f>
        <v>0</v>
      </c>
      <c r="P2292" s="176">
        <v>0</v>
      </c>
      <c r="Q2292" s="176">
        <f>ROUND(E2292*P2292,2)</f>
        <v>0</v>
      </c>
      <c r="R2292" s="176"/>
      <c r="S2292" s="176" t="s">
        <v>239</v>
      </c>
      <c r="T2292" s="177" t="s">
        <v>300</v>
      </c>
      <c r="U2292" s="160">
        <v>6.0000000000000001E-3</v>
      </c>
      <c r="V2292" s="160">
        <f>ROUND(E2292*U2292,2)</f>
        <v>0</v>
      </c>
      <c r="W2292" s="160"/>
      <c r="X2292" s="151"/>
      <c r="Y2292" s="151"/>
      <c r="Z2292" s="151"/>
      <c r="AA2292" s="151"/>
      <c r="AB2292" s="151"/>
      <c r="AC2292" s="151"/>
      <c r="AD2292" s="151"/>
      <c r="AE2292" s="151"/>
      <c r="AF2292" s="151"/>
      <c r="AG2292" s="151" t="s">
        <v>621</v>
      </c>
      <c r="AH2292" s="151"/>
      <c r="AI2292" s="151"/>
      <c r="AJ2292" s="151"/>
      <c r="AK2292" s="151"/>
      <c r="AL2292" s="151"/>
      <c r="AM2292" s="151"/>
      <c r="AN2292" s="151"/>
      <c r="AO2292" s="151"/>
      <c r="AP2292" s="151"/>
      <c r="AQ2292" s="151"/>
      <c r="AR2292" s="151"/>
      <c r="AS2292" s="151"/>
      <c r="AT2292" s="151"/>
      <c r="AU2292" s="151"/>
      <c r="AV2292" s="151"/>
      <c r="AW2292" s="151"/>
      <c r="AX2292" s="151"/>
      <c r="AY2292" s="151"/>
      <c r="AZ2292" s="151"/>
      <c r="BA2292" s="151"/>
      <c r="BB2292" s="151"/>
      <c r="BC2292" s="151"/>
      <c r="BD2292" s="151"/>
      <c r="BE2292" s="151"/>
      <c r="BF2292" s="151"/>
      <c r="BG2292" s="151"/>
      <c r="BH2292" s="151"/>
    </row>
    <row r="2293" spans="1:60" x14ac:dyDescent="0.2">
      <c r="A2293" s="5"/>
      <c r="B2293" s="6"/>
      <c r="C2293" s="190"/>
      <c r="D2293" s="8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AE2293">
        <v>15</v>
      </c>
      <c r="AF2293">
        <v>21</v>
      </c>
    </row>
    <row r="2294" spans="1:60" x14ac:dyDescent="0.2">
      <c r="A2294" s="154"/>
      <c r="B2294" s="155" t="s">
        <v>29</v>
      </c>
      <c r="C2294" s="191"/>
      <c r="D2294" s="156"/>
      <c r="E2294" s="157"/>
      <c r="F2294" s="157"/>
      <c r="G2294" s="186">
        <f>G8+G68+G75+G148+G176+G232+G257+G584+G927+G1050+G1065+G1096+G1132+G1359+G1362+G1373+G1483+G1490+G1555+G1656+G1685+G1734+G1820+G1884+G1908+G2135+G2141+G2282</f>
        <v>0</v>
      </c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AE2294">
        <f>SUMIF(L7:L2292,AE2293,G7:G2292)</f>
        <v>0</v>
      </c>
      <c r="AF2294">
        <f>SUMIF(L7:L2292,AF2293,G7:G2292)</f>
        <v>0</v>
      </c>
      <c r="AG2294" t="s">
        <v>292</v>
      </c>
    </row>
    <row r="2295" spans="1:60" x14ac:dyDescent="0.2">
      <c r="C2295" s="192"/>
      <c r="D2295" s="142"/>
      <c r="AG2295" t="s">
        <v>294</v>
      </c>
    </row>
    <row r="2296" spans="1:60" x14ac:dyDescent="0.2">
      <c r="D2296" s="142"/>
    </row>
    <row r="2297" spans="1:60" x14ac:dyDescent="0.2">
      <c r="D2297" s="142"/>
    </row>
    <row r="2298" spans="1:60" x14ac:dyDescent="0.2">
      <c r="D2298" s="142"/>
    </row>
    <row r="2299" spans="1:60" x14ac:dyDescent="0.2">
      <c r="D2299" s="142"/>
    </row>
    <row r="2300" spans="1:60" x14ac:dyDescent="0.2">
      <c r="D2300" s="142"/>
    </row>
    <row r="2301" spans="1:60" x14ac:dyDescent="0.2">
      <c r="D2301" s="142"/>
    </row>
    <row r="2302" spans="1:60" x14ac:dyDescent="0.2">
      <c r="D2302" s="142"/>
    </row>
    <row r="2303" spans="1:60" x14ac:dyDescent="0.2">
      <c r="D2303" s="142"/>
    </row>
    <row r="2304" spans="1:60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VGVqGVeRoJ/DOSlB3AmAjCUPKcVZzQqiNwjHIJ8MHKcnH/22z1GtAI2kmgmA3+2djsHHQy0RjMgoKpjHJ+Cung==" saltValue="QnAsqwJyQOR+WDcleEgx/w==" spinCount="100000" sheet="1"/>
  <mergeCells count="101">
    <mergeCell ref="A1:G1"/>
    <mergeCell ref="C2:G2"/>
    <mergeCell ref="C3:G3"/>
    <mergeCell ref="C4:G4"/>
    <mergeCell ref="C10:G10"/>
    <mergeCell ref="C16:G16"/>
    <mergeCell ref="C39:G39"/>
    <mergeCell ref="C45:G45"/>
    <mergeCell ref="C48:G48"/>
    <mergeCell ref="C51:G51"/>
    <mergeCell ref="C54:G54"/>
    <mergeCell ref="C61:G61"/>
    <mergeCell ref="C22:G22"/>
    <mergeCell ref="C25:G25"/>
    <mergeCell ref="C28:G28"/>
    <mergeCell ref="C31:G31"/>
    <mergeCell ref="C35:G35"/>
    <mergeCell ref="C36:G36"/>
    <mergeCell ref="C197:G197"/>
    <mergeCell ref="C200:G200"/>
    <mergeCell ref="C209:G209"/>
    <mergeCell ref="C212:G212"/>
    <mergeCell ref="C218:G218"/>
    <mergeCell ref="C228:G228"/>
    <mergeCell ref="C77:G77"/>
    <mergeCell ref="C128:G128"/>
    <mergeCell ref="C131:G131"/>
    <mergeCell ref="C136:G136"/>
    <mergeCell ref="C142:G142"/>
    <mergeCell ref="C186:G186"/>
    <mergeCell ref="C375:G375"/>
    <mergeCell ref="C511:G511"/>
    <mergeCell ref="C550:G550"/>
    <mergeCell ref="C586:G586"/>
    <mergeCell ref="C611:G611"/>
    <mergeCell ref="C637:G637"/>
    <mergeCell ref="C234:G234"/>
    <mergeCell ref="C239:G239"/>
    <mergeCell ref="C243:G243"/>
    <mergeCell ref="C246:G246"/>
    <mergeCell ref="C253:G253"/>
    <mergeCell ref="C259:G259"/>
    <mergeCell ref="C734:G734"/>
    <mergeCell ref="C777:G777"/>
    <mergeCell ref="C929:G929"/>
    <mergeCell ref="C933:G933"/>
    <mergeCell ref="C936:G936"/>
    <mergeCell ref="C945:G945"/>
    <mergeCell ref="C685:G685"/>
    <mergeCell ref="C704:G704"/>
    <mergeCell ref="C705:G705"/>
    <mergeCell ref="C706:G706"/>
    <mergeCell ref="C711:G711"/>
    <mergeCell ref="C712:G712"/>
    <mergeCell ref="C1146:G1146"/>
    <mergeCell ref="C1158:G1158"/>
    <mergeCell ref="C1163:G1163"/>
    <mergeCell ref="C1167:G1167"/>
    <mergeCell ref="C1170:G1170"/>
    <mergeCell ref="C1179:G1179"/>
    <mergeCell ref="C948:G948"/>
    <mergeCell ref="C974:G974"/>
    <mergeCell ref="C1052:G1052"/>
    <mergeCell ref="C1098:G1098"/>
    <mergeCell ref="C1134:G1134"/>
    <mergeCell ref="C1138:G1138"/>
    <mergeCell ref="C1249:G1249"/>
    <mergeCell ref="C1252:G1252"/>
    <mergeCell ref="C1255:G1255"/>
    <mergeCell ref="C1283:G1283"/>
    <mergeCell ref="C1333:G1333"/>
    <mergeCell ref="C1340:G1340"/>
    <mergeCell ref="C1224:G1224"/>
    <mergeCell ref="C1227:G1227"/>
    <mergeCell ref="C1230:G1230"/>
    <mergeCell ref="C1233:G1233"/>
    <mergeCell ref="C1239:G1239"/>
    <mergeCell ref="C1243:G1243"/>
    <mergeCell ref="C1604:G1604"/>
    <mergeCell ref="C1655:G1655"/>
    <mergeCell ref="C1664:G1664"/>
    <mergeCell ref="C1677:G1677"/>
    <mergeCell ref="C1681:G1681"/>
    <mergeCell ref="C1733:G1733"/>
    <mergeCell ref="C1361:G1361"/>
    <mergeCell ref="C1372:G1372"/>
    <mergeCell ref="C1482:G1482"/>
    <mergeCell ref="C1489:G1489"/>
    <mergeCell ref="C1547:G1547"/>
    <mergeCell ref="C1551:G1551"/>
    <mergeCell ref="C1996:G1996"/>
    <mergeCell ref="C2042:G2042"/>
    <mergeCell ref="C2051:G2051"/>
    <mergeCell ref="C2139:G2139"/>
    <mergeCell ref="C2289:G2289"/>
    <mergeCell ref="C1762:G1762"/>
    <mergeCell ref="C1819:G1819"/>
    <mergeCell ref="C1822:G1822"/>
    <mergeCell ref="C1883:G1883"/>
    <mergeCell ref="C1886:G1886"/>
    <mergeCell ref="C1907:G190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63</v>
      </c>
      <c r="C3" s="259" t="s">
        <v>64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66</v>
      </c>
      <c r="C4" s="262" t="s">
        <v>67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124</v>
      </c>
      <c r="C8" s="187" t="s">
        <v>125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9"/>
      <c r="O8" s="169">
        <f>SUM(O9:O41)</f>
        <v>37.019999999999996</v>
      </c>
      <c r="P8" s="169"/>
      <c r="Q8" s="169">
        <f>SUM(Q9:Q41)</f>
        <v>0</v>
      </c>
      <c r="R8" s="169"/>
      <c r="S8" s="169"/>
      <c r="T8" s="170"/>
      <c r="U8" s="164"/>
      <c r="V8" s="164">
        <f>SUM(V9:V41)</f>
        <v>60.88</v>
      </c>
      <c r="W8" s="164"/>
      <c r="AG8" t="s">
        <v>235</v>
      </c>
    </row>
    <row r="9" spans="1:60" outlineLevel="1" x14ac:dyDescent="0.2">
      <c r="A9" s="171">
        <v>1</v>
      </c>
      <c r="B9" s="172" t="s">
        <v>2134</v>
      </c>
      <c r="C9" s="188" t="s">
        <v>2135</v>
      </c>
      <c r="D9" s="173" t="s">
        <v>298</v>
      </c>
      <c r="E9" s="174">
        <v>20.52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1.7</v>
      </c>
      <c r="O9" s="176">
        <f>ROUND(E9*N9,2)</f>
        <v>34.880000000000003</v>
      </c>
      <c r="P9" s="176">
        <v>0</v>
      </c>
      <c r="Q9" s="176">
        <f>ROUND(E9*P9,2)</f>
        <v>0</v>
      </c>
      <c r="R9" s="176" t="s">
        <v>299</v>
      </c>
      <c r="S9" s="176" t="s">
        <v>239</v>
      </c>
      <c r="T9" s="177" t="s">
        <v>300</v>
      </c>
      <c r="U9" s="160">
        <v>1.587</v>
      </c>
      <c r="V9" s="160">
        <f>ROUND(E9*U9,2)</f>
        <v>32.57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301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65" t="s">
        <v>2136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sypaninou z vhodných hornin tř. 1 - 4 nebo materiálem připraveným podél výkopu ve vzdálenosti do 3 m od jeho kraje, pro jakoukoliv hloubku výkopu a jakoukoliv míru zhutnění,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01" t="s">
        <v>2137</v>
      </c>
      <c r="D11" s="193"/>
      <c r="E11" s="194">
        <v>20.52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1">
        <v>2</v>
      </c>
      <c r="B12" s="172" t="s">
        <v>2138</v>
      </c>
      <c r="C12" s="188" t="s">
        <v>2139</v>
      </c>
      <c r="D12" s="173" t="s">
        <v>298</v>
      </c>
      <c r="E12" s="174">
        <v>7.6950000000000003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2140</v>
      </c>
      <c r="S12" s="176" t="s">
        <v>239</v>
      </c>
      <c r="T12" s="177" t="s">
        <v>300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65" t="s">
        <v>2141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01" t="s">
        <v>2142</v>
      </c>
      <c r="D14" s="193"/>
      <c r="E14" s="194">
        <v>7.6950000000000003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1">
        <v>3</v>
      </c>
      <c r="B15" s="172" t="s">
        <v>2143</v>
      </c>
      <c r="C15" s="188" t="s">
        <v>2144</v>
      </c>
      <c r="D15" s="173" t="s">
        <v>327</v>
      </c>
      <c r="E15" s="174">
        <v>5.3639999999999999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2140</v>
      </c>
      <c r="S15" s="176" t="s">
        <v>239</v>
      </c>
      <c r="T15" s="177" t="s">
        <v>300</v>
      </c>
      <c r="U15" s="160">
        <v>0</v>
      </c>
      <c r="V15" s="160">
        <f>ROUND(E15*U15,2)</f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01" t="s">
        <v>2145</v>
      </c>
      <c r="D16" s="193"/>
      <c r="E16" s="194">
        <v>5.3639999999999999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305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1">
        <v>4</v>
      </c>
      <c r="B17" s="172" t="s">
        <v>2146</v>
      </c>
      <c r="C17" s="188" t="s">
        <v>2147</v>
      </c>
      <c r="D17" s="173" t="s">
        <v>342</v>
      </c>
      <c r="E17" s="174">
        <v>10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2140</v>
      </c>
      <c r="S17" s="176" t="s">
        <v>239</v>
      </c>
      <c r="T17" s="177" t="s">
        <v>300</v>
      </c>
      <c r="U17" s="160">
        <v>0</v>
      </c>
      <c r="V17" s="160">
        <f>ROUND(E17*U17,2)</f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65" t="s">
        <v>2141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01" t="s">
        <v>2148</v>
      </c>
      <c r="D19" s="193"/>
      <c r="E19" s="194">
        <v>10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305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9">
        <v>5</v>
      </c>
      <c r="B20" s="180" t="s">
        <v>2149</v>
      </c>
      <c r="C20" s="189" t="s">
        <v>2150</v>
      </c>
      <c r="D20" s="181" t="s">
        <v>2151</v>
      </c>
      <c r="E20" s="182">
        <v>1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4" t="s">
        <v>2140</v>
      </c>
      <c r="S20" s="184" t="s">
        <v>239</v>
      </c>
      <c r="T20" s="185" t="s">
        <v>300</v>
      </c>
      <c r="U20" s="160">
        <v>0</v>
      </c>
      <c r="V20" s="160">
        <f>ROUND(E20*U20,2)</f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1">
        <v>6</v>
      </c>
      <c r="B21" s="172" t="s">
        <v>2152</v>
      </c>
      <c r="C21" s="188" t="s">
        <v>2153</v>
      </c>
      <c r="D21" s="173" t="s">
        <v>252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2.01431</v>
      </c>
      <c r="O21" s="176">
        <f>ROUND(E21*N21,2)</f>
        <v>2.0099999999999998</v>
      </c>
      <c r="P21" s="176">
        <v>0</v>
      </c>
      <c r="Q21" s="176">
        <f>ROUND(E21*P21,2)</f>
        <v>0</v>
      </c>
      <c r="R21" s="176" t="s">
        <v>2140</v>
      </c>
      <c r="S21" s="176" t="s">
        <v>239</v>
      </c>
      <c r="T21" s="177" t="s">
        <v>300</v>
      </c>
      <c r="U21" s="160">
        <v>19.105</v>
      </c>
      <c r="V21" s="160">
        <f>ROUND(E21*U21,2)</f>
        <v>19.11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65" t="s">
        <v>2154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01" t="s">
        <v>2155</v>
      </c>
      <c r="D23" s="193"/>
      <c r="E23" s="194">
        <v>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305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1">
        <v>7</v>
      </c>
      <c r="B24" s="172" t="s">
        <v>2156</v>
      </c>
      <c r="C24" s="188" t="s">
        <v>2157</v>
      </c>
      <c r="D24" s="173" t="s">
        <v>252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7.0200000000000002E-3</v>
      </c>
      <c r="O24" s="176">
        <f>ROUND(E24*N24,2)</f>
        <v>0.01</v>
      </c>
      <c r="P24" s="176">
        <v>0</v>
      </c>
      <c r="Q24" s="176">
        <f>ROUND(E24*P24,2)</f>
        <v>0</v>
      </c>
      <c r="R24" s="176" t="s">
        <v>2140</v>
      </c>
      <c r="S24" s="176" t="s">
        <v>239</v>
      </c>
      <c r="T24" s="177" t="s">
        <v>300</v>
      </c>
      <c r="U24" s="160">
        <v>1.0940000000000001</v>
      </c>
      <c r="V24" s="160">
        <f>ROUND(E24*U24,2)</f>
        <v>1.0900000000000001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01" t="s">
        <v>2155</v>
      </c>
      <c r="D25" s="193"/>
      <c r="E25" s="194">
        <v>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305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1">
        <v>8</v>
      </c>
      <c r="B26" s="172" t="s">
        <v>2158</v>
      </c>
      <c r="C26" s="188" t="s">
        <v>2159</v>
      </c>
      <c r="D26" s="173" t="s">
        <v>252</v>
      </c>
      <c r="E26" s="174">
        <v>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1.5E-3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2140</v>
      </c>
      <c r="S26" s="176" t="s">
        <v>239</v>
      </c>
      <c r="T26" s="177" t="s">
        <v>300</v>
      </c>
      <c r="U26" s="160">
        <v>0.14000000000000001</v>
      </c>
      <c r="V26" s="160">
        <f>ROUND(E26*U26,2)</f>
        <v>0.28000000000000003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01" t="s">
        <v>2160</v>
      </c>
      <c r="D27" s="193"/>
      <c r="E27" s="194">
        <v>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305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9">
        <v>9</v>
      </c>
      <c r="B28" s="180" t="s">
        <v>2161</v>
      </c>
      <c r="C28" s="189" t="s">
        <v>2162</v>
      </c>
      <c r="D28" s="181" t="s">
        <v>483</v>
      </c>
      <c r="E28" s="182">
        <v>2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4"/>
      <c r="S28" s="184" t="s">
        <v>253</v>
      </c>
      <c r="T28" s="185" t="s">
        <v>240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9">
        <v>10</v>
      </c>
      <c r="B29" s="180" t="s">
        <v>2163</v>
      </c>
      <c r="C29" s="189" t="s">
        <v>2164</v>
      </c>
      <c r="D29" s="181" t="s">
        <v>289</v>
      </c>
      <c r="E29" s="182">
        <v>1</v>
      </c>
      <c r="F29" s="183"/>
      <c r="G29" s="184">
        <f>ROUND(E29*F29,2)</f>
        <v>0</v>
      </c>
      <c r="H29" s="183"/>
      <c r="I29" s="184">
        <f>ROUND(E29*H29,2)</f>
        <v>0</v>
      </c>
      <c r="J29" s="183"/>
      <c r="K29" s="184">
        <f>ROUND(E29*J29,2)</f>
        <v>0</v>
      </c>
      <c r="L29" s="184">
        <v>21</v>
      </c>
      <c r="M29" s="184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4"/>
      <c r="S29" s="184" t="s">
        <v>253</v>
      </c>
      <c r="T29" s="185" t="s">
        <v>240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9">
        <v>11</v>
      </c>
      <c r="B30" s="180" t="s">
        <v>2165</v>
      </c>
      <c r="C30" s="189" t="s">
        <v>2166</v>
      </c>
      <c r="D30" s="181" t="s">
        <v>2151</v>
      </c>
      <c r="E30" s="182">
        <v>1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4"/>
      <c r="S30" s="184" t="s">
        <v>253</v>
      </c>
      <c r="T30" s="185" t="s">
        <v>240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71">
        <v>12</v>
      </c>
      <c r="B31" s="172" t="s">
        <v>2167</v>
      </c>
      <c r="C31" s="188" t="s">
        <v>2168</v>
      </c>
      <c r="D31" s="173" t="s">
        <v>342</v>
      </c>
      <c r="E31" s="174">
        <v>10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6.7000000000000002E-4</v>
      </c>
      <c r="O31" s="176">
        <f>ROUND(E31*N31,2)</f>
        <v>0.01</v>
      </c>
      <c r="P31" s="176">
        <v>0</v>
      </c>
      <c r="Q31" s="176">
        <f>ROUND(E31*P31,2)</f>
        <v>0</v>
      </c>
      <c r="R31" s="176" t="s">
        <v>459</v>
      </c>
      <c r="S31" s="176" t="s">
        <v>239</v>
      </c>
      <c r="T31" s="177" t="s">
        <v>300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460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01" t="s">
        <v>2169</v>
      </c>
      <c r="D32" s="193"/>
      <c r="E32" s="194">
        <v>10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305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71">
        <v>13</v>
      </c>
      <c r="B33" s="172" t="s">
        <v>2170</v>
      </c>
      <c r="C33" s="188" t="s">
        <v>2171</v>
      </c>
      <c r="D33" s="173" t="s">
        <v>252</v>
      </c>
      <c r="E33" s="174">
        <v>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4.0599999999999997E-2</v>
      </c>
      <c r="O33" s="176">
        <f>ROUND(E33*N33,2)</f>
        <v>0.04</v>
      </c>
      <c r="P33" s="176">
        <v>0</v>
      </c>
      <c r="Q33" s="176">
        <f>ROUND(E33*P33,2)</f>
        <v>0</v>
      </c>
      <c r="R33" s="176" t="s">
        <v>459</v>
      </c>
      <c r="S33" s="176" t="s">
        <v>239</v>
      </c>
      <c r="T33" s="177" t="s">
        <v>300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460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01" t="s">
        <v>2155</v>
      </c>
      <c r="D34" s="193"/>
      <c r="E34" s="194">
        <v>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305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1">
        <v>14</v>
      </c>
      <c r="B35" s="172" t="s">
        <v>2172</v>
      </c>
      <c r="C35" s="188" t="s">
        <v>2173</v>
      </c>
      <c r="D35" s="173" t="s">
        <v>252</v>
      </c>
      <c r="E35" s="174">
        <v>1.01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6.8000000000000005E-2</v>
      </c>
      <c r="O35" s="176">
        <f>ROUND(E35*N35,2)</f>
        <v>7.0000000000000007E-2</v>
      </c>
      <c r="P35" s="176">
        <v>0</v>
      </c>
      <c r="Q35" s="176">
        <f>ROUND(E35*P35,2)</f>
        <v>0</v>
      </c>
      <c r="R35" s="176" t="s">
        <v>459</v>
      </c>
      <c r="S35" s="176" t="s">
        <v>239</v>
      </c>
      <c r="T35" s="177" t="s">
        <v>300</v>
      </c>
      <c r="U35" s="160">
        <v>0</v>
      </c>
      <c r="V35" s="160">
        <f>ROUND(E35*U35,2)</f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460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01" t="s">
        <v>2174</v>
      </c>
      <c r="D36" s="193"/>
      <c r="E36" s="194">
        <v>1.01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305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1">
        <v>15</v>
      </c>
      <c r="B37" s="172" t="s">
        <v>2175</v>
      </c>
      <c r="C37" s="188" t="s">
        <v>2176</v>
      </c>
      <c r="D37" s="173" t="s">
        <v>252</v>
      </c>
      <c r="E37" s="174">
        <v>2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2E-3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459</v>
      </c>
      <c r="S37" s="176" t="s">
        <v>239</v>
      </c>
      <c r="T37" s="177" t="s">
        <v>300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460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01" t="s">
        <v>2160</v>
      </c>
      <c r="D38" s="193"/>
      <c r="E38" s="194">
        <v>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305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1">
        <v>16</v>
      </c>
      <c r="B39" s="172" t="s">
        <v>2177</v>
      </c>
      <c r="C39" s="188" t="s">
        <v>2178</v>
      </c>
      <c r="D39" s="173" t="s">
        <v>314</v>
      </c>
      <c r="E39" s="174">
        <v>37.028309999999998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2140</v>
      </c>
      <c r="S39" s="176" t="s">
        <v>239</v>
      </c>
      <c r="T39" s="177" t="s">
        <v>300</v>
      </c>
      <c r="U39" s="160">
        <v>0.21149999999999999</v>
      </c>
      <c r="V39" s="160">
        <f>ROUND(E39*U39,2)</f>
        <v>7.83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631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65" t="s">
        <v>2179</v>
      </c>
      <c r="D40" s="266"/>
      <c r="E40" s="266"/>
      <c r="F40" s="266"/>
      <c r="G40" s="266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6" t="s">
        <v>2180</v>
      </c>
      <c r="D41" s="257"/>
      <c r="E41" s="257"/>
      <c r="F41" s="257"/>
      <c r="G41" s="257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243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5" t="s">
        <v>234</v>
      </c>
      <c r="B42" s="166" t="s">
        <v>130</v>
      </c>
      <c r="C42" s="187" t="s">
        <v>131</v>
      </c>
      <c r="D42" s="167"/>
      <c r="E42" s="168"/>
      <c r="F42" s="169"/>
      <c r="G42" s="169">
        <f>SUMIF(AG43:AG44,"&lt;&gt;NOR",G43:G44)</f>
        <v>0</v>
      </c>
      <c r="H42" s="169"/>
      <c r="I42" s="169">
        <f>SUM(I43:I44)</f>
        <v>0</v>
      </c>
      <c r="J42" s="169"/>
      <c r="K42" s="169">
        <f>SUM(K43:K44)</f>
        <v>0</v>
      </c>
      <c r="L42" s="169"/>
      <c r="M42" s="169">
        <f>SUM(M43:M44)</f>
        <v>0</v>
      </c>
      <c r="N42" s="169"/>
      <c r="O42" s="169">
        <f>SUM(O43:O44)</f>
        <v>0</v>
      </c>
      <c r="P42" s="169"/>
      <c r="Q42" s="169">
        <f>SUM(Q43:Q44)</f>
        <v>0</v>
      </c>
      <c r="R42" s="169"/>
      <c r="S42" s="169"/>
      <c r="T42" s="170"/>
      <c r="U42" s="164"/>
      <c r="V42" s="164">
        <f>SUM(V43:V44)</f>
        <v>0</v>
      </c>
      <c r="W42" s="164"/>
      <c r="AG42" t="s">
        <v>235</v>
      </c>
    </row>
    <row r="43" spans="1:60" outlineLevel="1" x14ac:dyDescent="0.2">
      <c r="A43" s="179">
        <v>17</v>
      </c>
      <c r="B43" s="180" t="s">
        <v>2181</v>
      </c>
      <c r="C43" s="189" t="s">
        <v>2182</v>
      </c>
      <c r="D43" s="181" t="s">
        <v>2151</v>
      </c>
      <c r="E43" s="182">
        <v>1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4"/>
      <c r="S43" s="184" t="s">
        <v>253</v>
      </c>
      <c r="T43" s="185" t="s">
        <v>240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9">
        <v>18</v>
      </c>
      <c r="B44" s="180" t="s">
        <v>2183</v>
      </c>
      <c r="C44" s="189" t="s">
        <v>2184</v>
      </c>
      <c r="D44" s="181" t="s">
        <v>2151</v>
      </c>
      <c r="E44" s="182">
        <v>1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4"/>
      <c r="S44" s="184" t="s">
        <v>253</v>
      </c>
      <c r="T44" s="185" t="s">
        <v>240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5" t="s">
        <v>234</v>
      </c>
      <c r="B45" s="166" t="s">
        <v>149</v>
      </c>
      <c r="C45" s="187" t="s">
        <v>150</v>
      </c>
      <c r="D45" s="167"/>
      <c r="E45" s="168"/>
      <c r="F45" s="169"/>
      <c r="G45" s="169">
        <f>SUMIF(AG46:AG86,"&lt;&gt;NOR",G46:G86)</f>
        <v>0</v>
      </c>
      <c r="H45" s="169"/>
      <c r="I45" s="169">
        <f>SUM(I46:I86)</f>
        <v>0</v>
      </c>
      <c r="J45" s="169"/>
      <c r="K45" s="169">
        <f>SUM(K46:K86)</f>
        <v>0</v>
      </c>
      <c r="L45" s="169"/>
      <c r="M45" s="169">
        <f>SUM(M46:M86)</f>
        <v>0</v>
      </c>
      <c r="N45" s="169"/>
      <c r="O45" s="169">
        <f>SUM(O46:O86)</f>
        <v>0.45</v>
      </c>
      <c r="P45" s="169"/>
      <c r="Q45" s="169">
        <f>SUM(Q46:Q86)</f>
        <v>0</v>
      </c>
      <c r="R45" s="169"/>
      <c r="S45" s="169"/>
      <c r="T45" s="170"/>
      <c r="U45" s="164"/>
      <c r="V45" s="164">
        <f>SUM(V46:V86)</f>
        <v>123.09</v>
      </c>
      <c r="W45" s="164"/>
      <c r="AG45" t="s">
        <v>235</v>
      </c>
    </row>
    <row r="46" spans="1:60" outlineLevel="1" x14ac:dyDescent="0.2">
      <c r="A46" s="171">
        <v>19</v>
      </c>
      <c r="B46" s="172" t="s">
        <v>2185</v>
      </c>
      <c r="C46" s="188" t="s">
        <v>2186</v>
      </c>
      <c r="D46" s="173" t="s">
        <v>252</v>
      </c>
      <c r="E46" s="174">
        <v>17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5.0000000000000002E-5</v>
      </c>
      <c r="O46" s="176">
        <f>ROUND(E46*N46,2)</f>
        <v>0</v>
      </c>
      <c r="P46" s="176">
        <v>0</v>
      </c>
      <c r="Q46" s="176">
        <f>ROUND(E46*P46,2)</f>
        <v>0</v>
      </c>
      <c r="R46" s="176" t="s">
        <v>454</v>
      </c>
      <c r="S46" s="176" t="s">
        <v>239</v>
      </c>
      <c r="T46" s="177" t="s">
        <v>300</v>
      </c>
      <c r="U46" s="160">
        <v>0.55000000000000004</v>
      </c>
      <c r="V46" s="160">
        <f>ROUND(E46*U46,2)</f>
        <v>9.35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415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4" t="s">
        <v>2187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243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1">
        <v>20</v>
      </c>
      <c r="B48" s="172" t="s">
        <v>2188</v>
      </c>
      <c r="C48" s="188" t="s">
        <v>2189</v>
      </c>
      <c r="D48" s="173" t="s">
        <v>342</v>
      </c>
      <c r="E48" s="174">
        <v>8.5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3.8000000000000002E-4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663</v>
      </c>
      <c r="S48" s="176" t="s">
        <v>239</v>
      </c>
      <c r="T48" s="177" t="s">
        <v>300</v>
      </c>
      <c r="U48" s="160">
        <v>0.32</v>
      </c>
      <c r="V48" s="160">
        <f>ROUND(E48*U48,2)</f>
        <v>2.72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415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4" t="s">
        <v>2190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243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1">
        <v>21</v>
      </c>
      <c r="B50" s="172" t="s">
        <v>2191</v>
      </c>
      <c r="C50" s="188" t="s">
        <v>2192</v>
      </c>
      <c r="D50" s="173" t="s">
        <v>342</v>
      </c>
      <c r="E50" s="174">
        <v>10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4.6999999999999999E-4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663</v>
      </c>
      <c r="S50" s="176" t="s">
        <v>239</v>
      </c>
      <c r="T50" s="177" t="s">
        <v>300</v>
      </c>
      <c r="U50" s="160">
        <v>0.35899999999999999</v>
      </c>
      <c r="V50" s="160">
        <f>ROUND(E50*U50,2)</f>
        <v>3.59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415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54" t="s">
        <v>2190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243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1">
        <v>22</v>
      </c>
      <c r="B52" s="172" t="s">
        <v>2193</v>
      </c>
      <c r="C52" s="188" t="s">
        <v>2194</v>
      </c>
      <c r="D52" s="173" t="s">
        <v>342</v>
      </c>
      <c r="E52" s="174">
        <v>3.5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6.9999999999999999E-4</v>
      </c>
      <c r="O52" s="176">
        <f>ROUND(E52*N52,2)</f>
        <v>0</v>
      </c>
      <c r="P52" s="176">
        <v>0</v>
      </c>
      <c r="Q52" s="176">
        <f>ROUND(E52*P52,2)</f>
        <v>0</v>
      </c>
      <c r="R52" s="176" t="s">
        <v>663</v>
      </c>
      <c r="S52" s="176" t="s">
        <v>239</v>
      </c>
      <c r="T52" s="177" t="s">
        <v>300</v>
      </c>
      <c r="U52" s="160">
        <v>0.45200000000000001</v>
      </c>
      <c r="V52" s="160">
        <f>ROUND(E52*U52,2)</f>
        <v>1.58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4" t="s">
        <v>2190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243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01" t="s">
        <v>2195</v>
      </c>
      <c r="D54" s="193"/>
      <c r="E54" s="194">
        <v>3.5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305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71">
        <v>23</v>
      </c>
      <c r="B55" s="172" t="s">
        <v>2196</v>
      </c>
      <c r="C55" s="188" t="s">
        <v>2197</v>
      </c>
      <c r="D55" s="173" t="s">
        <v>342</v>
      </c>
      <c r="E55" s="174">
        <v>31.8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1.5200000000000001E-3</v>
      </c>
      <c r="O55" s="176">
        <f>ROUND(E55*N55,2)</f>
        <v>0.05</v>
      </c>
      <c r="P55" s="176">
        <v>0</v>
      </c>
      <c r="Q55" s="176">
        <f>ROUND(E55*P55,2)</f>
        <v>0</v>
      </c>
      <c r="R55" s="176" t="s">
        <v>663</v>
      </c>
      <c r="S55" s="176" t="s">
        <v>239</v>
      </c>
      <c r="T55" s="177" t="s">
        <v>300</v>
      </c>
      <c r="U55" s="160">
        <v>1.173</v>
      </c>
      <c r="V55" s="160">
        <f>ROUND(E55*U55,2)</f>
        <v>37.299999999999997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54" t="s">
        <v>2190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243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01" t="s">
        <v>2198</v>
      </c>
      <c r="D57" s="193"/>
      <c r="E57" s="194">
        <v>31.8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305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71">
        <v>24</v>
      </c>
      <c r="B58" s="172" t="s">
        <v>2199</v>
      </c>
      <c r="C58" s="188" t="s">
        <v>2200</v>
      </c>
      <c r="D58" s="173" t="s">
        <v>342</v>
      </c>
      <c r="E58" s="174">
        <v>43.5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2.0899999999999998E-3</v>
      </c>
      <c r="O58" s="176">
        <f>ROUND(E58*N58,2)</f>
        <v>0.09</v>
      </c>
      <c r="P58" s="176">
        <v>0</v>
      </c>
      <c r="Q58" s="176">
        <f>ROUND(E58*P58,2)</f>
        <v>0</v>
      </c>
      <c r="R58" s="176" t="s">
        <v>663</v>
      </c>
      <c r="S58" s="176" t="s">
        <v>239</v>
      </c>
      <c r="T58" s="177" t="s">
        <v>300</v>
      </c>
      <c r="U58" s="160">
        <v>0.8</v>
      </c>
      <c r="V58" s="160">
        <f>ROUND(E58*U58,2)</f>
        <v>34.799999999999997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4" t="s">
        <v>2190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243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01" t="s">
        <v>2201</v>
      </c>
      <c r="D60" s="193"/>
      <c r="E60" s="194">
        <v>43.5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305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1">
        <v>25</v>
      </c>
      <c r="B61" s="172" t="s">
        <v>2202</v>
      </c>
      <c r="C61" s="188" t="s">
        <v>2203</v>
      </c>
      <c r="D61" s="173" t="s">
        <v>342</v>
      </c>
      <c r="E61" s="174">
        <v>23.1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2.5000000000000001E-3</v>
      </c>
      <c r="O61" s="176">
        <f>ROUND(E61*N61,2)</f>
        <v>0.06</v>
      </c>
      <c r="P61" s="176">
        <v>0</v>
      </c>
      <c r="Q61" s="176">
        <f>ROUND(E61*P61,2)</f>
        <v>0</v>
      </c>
      <c r="R61" s="176" t="s">
        <v>663</v>
      </c>
      <c r="S61" s="176" t="s">
        <v>239</v>
      </c>
      <c r="T61" s="177" t="s">
        <v>300</v>
      </c>
      <c r="U61" s="160">
        <v>0.8</v>
      </c>
      <c r="V61" s="160">
        <f>ROUND(E61*U61,2)</f>
        <v>18.48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54" t="s">
        <v>2190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243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01" t="s">
        <v>2204</v>
      </c>
      <c r="D63" s="193"/>
      <c r="E63" s="194">
        <v>23.1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305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71">
        <v>26</v>
      </c>
      <c r="B64" s="172" t="s">
        <v>2205</v>
      </c>
      <c r="C64" s="188" t="s">
        <v>2206</v>
      </c>
      <c r="D64" s="173" t="s">
        <v>342</v>
      </c>
      <c r="E64" s="174">
        <v>18.5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3.5500000000000002E-3</v>
      </c>
      <c r="O64" s="176">
        <f>ROUND(E64*N64,2)</f>
        <v>7.0000000000000007E-2</v>
      </c>
      <c r="P64" s="176">
        <v>0</v>
      </c>
      <c r="Q64" s="176">
        <f>ROUND(E64*P64,2)</f>
        <v>0</v>
      </c>
      <c r="R64" s="176" t="s">
        <v>663</v>
      </c>
      <c r="S64" s="176" t="s">
        <v>239</v>
      </c>
      <c r="T64" s="177" t="s">
        <v>300</v>
      </c>
      <c r="U64" s="160">
        <v>0.55000000000000004</v>
      </c>
      <c r="V64" s="160">
        <f>ROUND(E64*U64,2)</f>
        <v>10.18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415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4" t="s">
        <v>2190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243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01" t="s">
        <v>2207</v>
      </c>
      <c r="D66" s="193"/>
      <c r="E66" s="194">
        <v>18.5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305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1">
        <v>27</v>
      </c>
      <c r="B67" s="172" t="s">
        <v>2208</v>
      </c>
      <c r="C67" s="188" t="s">
        <v>2209</v>
      </c>
      <c r="D67" s="173" t="s">
        <v>289</v>
      </c>
      <c r="E67" s="174">
        <v>18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663</v>
      </c>
      <c r="S67" s="176" t="s">
        <v>239</v>
      </c>
      <c r="T67" s="177" t="s">
        <v>300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65" t="s">
        <v>2210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1">
        <v>28</v>
      </c>
      <c r="B69" s="172" t="s">
        <v>2211</v>
      </c>
      <c r="C69" s="188" t="s">
        <v>2212</v>
      </c>
      <c r="D69" s="173" t="s">
        <v>289</v>
      </c>
      <c r="E69" s="174">
        <v>8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 t="s">
        <v>663</v>
      </c>
      <c r="S69" s="176" t="s">
        <v>239</v>
      </c>
      <c r="T69" s="177" t="s">
        <v>300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65" t="s">
        <v>2210</v>
      </c>
      <c r="D70" s="266"/>
      <c r="E70" s="266"/>
      <c r="F70" s="266"/>
      <c r="G70" s="266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1">
        <v>29</v>
      </c>
      <c r="B71" s="172" t="s">
        <v>2213</v>
      </c>
      <c r="C71" s="188" t="s">
        <v>2214</v>
      </c>
      <c r="D71" s="173" t="s">
        <v>289</v>
      </c>
      <c r="E71" s="174">
        <v>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 t="s">
        <v>663</v>
      </c>
      <c r="S71" s="176" t="s">
        <v>239</v>
      </c>
      <c r="T71" s="177" t="s">
        <v>300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65" t="s">
        <v>2210</v>
      </c>
      <c r="D72" s="266"/>
      <c r="E72" s="266"/>
      <c r="F72" s="266"/>
      <c r="G72" s="266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1">
        <v>30</v>
      </c>
      <c r="B73" s="172" t="s">
        <v>2215</v>
      </c>
      <c r="C73" s="188" t="s">
        <v>2216</v>
      </c>
      <c r="D73" s="173" t="s">
        <v>289</v>
      </c>
      <c r="E73" s="174">
        <v>8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663</v>
      </c>
      <c r="S73" s="176" t="s">
        <v>239</v>
      </c>
      <c r="T73" s="177" t="s">
        <v>300</v>
      </c>
      <c r="U73" s="160">
        <v>0</v>
      </c>
      <c r="V73" s="160">
        <f>ROUND(E73*U73,2)</f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65" t="s">
        <v>2210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9">
        <v>31</v>
      </c>
      <c r="B75" s="180" t="s">
        <v>2217</v>
      </c>
      <c r="C75" s="189" t="s">
        <v>2218</v>
      </c>
      <c r="D75" s="181" t="s">
        <v>252</v>
      </c>
      <c r="E75" s="182">
        <v>1</v>
      </c>
      <c r="F75" s="183"/>
      <c r="G75" s="184">
        <f>ROUND(E75*F75,2)</f>
        <v>0</v>
      </c>
      <c r="H75" s="183"/>
      <c r="I75" s="184">
        <f>ROUND(E75*H75,2)</f>
        <v>0</v>
      </c>
      <c r="J75" s="183"/>
      <c r="K75" s="184">
        <f>ROUND(E75*J75,2)</f>
        <v>0</v>
      </c>
      <c r="L75" s="184">
        <v>21</v>
      </c>
      <c r="M75" s="184">
        <f>G75*(1+L75/100)</f>
        <v>0</v>
      </c>
      <c r="N75" s="184">
        <v>7.5000000000000002E-4</v>
      </c>
      <c r="O75" s="184">
        <f>ROUND(E75*N75,2)</f>
        <v>0</v>
      </c>
      <c r="P75" s="184">
        <v>0</v>
      </c>
      <c r="Q75" s="184">
        <f>ROUND(E75*P75,2)</f>
        <v>0</v>
      </c>
      <c r="R75" s="184" t="s">
        <v>663</v>
      </c>
      <c r="S75" s="184" t="s">
        <v>239</v>
      </c>
      <c r="T75" s="185" t="s">
        <v>300</v>
      </c>
      <c r="U75" s="160">
        <v>0.2</v>
      </c>
      <c r="V75" s="160">
        <f>ROUND(E75*U75,2)</f>
        <v>0.2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9">
        <v>32</v>
      </c>
      <c r="B76" s="180" t="s">
        <v>2219</v>
      </c>
      <c r="C76" s="189" t="s">
        <v>2220</v>
      </c>
      <c r="D76" s="181" t="s">
        <v>252</v>
      </c>
      <c r="E76" s="182">
        <v>1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21</v>
      </c>
      <c r="M76" s="184">
        <f>G76*(1+L76/100)</f>
        <v>0</v>
      </c>
      <c r="N76" s="184">
        <v>1.1800000000000001E-3</v>
      </c>
      <c r="O76" s="184">
        <f>ROUND(E76*N76,2)</f>
        <v>0</v>
      </c>
      <c r="P76" s="184">
        <v>0</v>
      </c>
      <c r="Q76" s="184">
        <f>ROUND(E76*P76,2)</f>
        <v>0</v>
      </c>
      <c r="R76" s="184" t="s">
        <v>663</v>
      </c>
      <c r="S76" s="184" t="s">
        <v>239</v>
      </c>
      <c r="T76" s="185" t="s">
        <v>300</v>
      </c>
      <c r="U76" s="160">
        <v>0.2</v>
      </c>
      <c r="V76" s="160">
        <f>ROUND(E76*U76,2)</f>
        <v>0.2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415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1">
        <v>33</v>
      </c>
      <c r="B77" s="172" t="s">
        <v>2221</v>
      </c>
      <c r="C77" s="188" t="s">
        <v>2222</v>
      </c>
      <c r="D77" s="173" t="s">
        <v>252</v>
      </c>
      <c r="E77" s="174">
        <v>2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8.8880000000000001E-2</v>
      </c>
      <c r="O77" s="176">
        <f>ROUND(E77*N77,2)</f>
        <v>0.18</v>
      </c>
      <c r="P77" s="176">
        <v>0</v>
      </c>
      <c r="Q77" s="176">
        <f>ROUND(E77*P77,2)</f>
        <v>0</v>
      </c>
      <c r="R77" s="176" t="s">
        <v>663</v>
      </c>
      <c r="S77" s="176" t="s">
        <v>239</v>
      </c>
      <c r="T77" s="177" t="s">
        <v>300</v>
      </c>
      <c r="U77" s="160">
        <v>1.508</v>
      </c>
      <c r="V77" s="160">
        <f>ROUND(E77*U77,2)</f>
        <v>3.02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415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65" t="s">
        <v>2223</v>
      </c>
      <c r="D78" s="266"/>
      <c r="E78" s="266"/>
      <c r="F78" s="266"/>
      <c r="G78" s="26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9">
        <v>34</v>
      </c>
      <c r="B79" s="180" t="s">
        <v>2224</v>
      </c>
      <c r="C79" s="189" t="s">
        <v>2225</v>
      </c>
      <c r="D79" s="181" t="s">
        <v>252</v>
      </c>
      <c r="E79" s="182">
        <v>3</v>
      </c>
      <c r="F79" s="183"/>
      <c r="G79" s="184">
        <f t="shared" ref="G79:G85" si="0">ROUND(E79*F79,2)</f>
        <v>0</v>
      </c>
      <c r="H79" s="183"/>
      <c r="I79" s="184">
        <f t="shared" ref="I79:I85" si="1">ROUND(E79*H79,2)</f>
        <v>0</v>
      </c>
      <c r="J79" s="183"/>
      <c r="K79" s="184">
        <f t="shared" ref="K79:K85" si="2">ROUND(E79*J79,2)</f>
        <v>0</v>
      </c>
      <c r="L79" s="184">
        <v>21</v>
      </c>
      <c r="M79" s="184">
        <f t="shared" ref="M79:M85" si="3">G79*(1+L79/100)</f>
        <v>0</v>
      </c>
      <c r="N79" s="184">
        <v>2.7E-4</v>
      </c>
      <c r="O79" s="184">
        <f t="shared" ref="O79:O85" si="4">ROUND(E79*N79,2)</f>
        <v>0</v>
      </c>
      <c r="P79" s="184">
        <v>0</v>
      </c>
      <c r="Q79" s="184">
        <f t="shared" ref="Q79:Q85" si="5">ROUND(E79*P79,2)</f>
        <v>0</v>
      </c>
      <c r="R79" s="184" t="s">
        <v>663</v>
      </c>
      <c r="S79" s="184" t="s">
        <v>239</v>
      </c>
      <c r="T79" s="185" t="s">
        <v>300</v>
      </c>
      <c r="U79" s="160">
        <v>0.33300000000000002</v>
      </c>
      <c r="V79" s="160">
        <f t="shared" ref="V79:V85" si="6">ROUND(E79*U79,2)</f>
        <v>1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9">
        <v>35</v>
      </c>
      <c r="B80" s="180" t="s">
        <v>2226</v>
      </c>
      <c r="C80" s="189" t="s">
        <v>2227</v>
      </c>
      <c r="D80" s="181" t="s">
        <v>342</v>
      </c>
      <c r="E80" s="182">
        <v>140</v>
      </c>
      <c r="F80" s="183"/>
      <c r="G80" s="184">
        <f t="shared" si="0"/>
        <v>0</v>
      </c>
      <c r="H80" s="183"/>
      <c r="I80" s="184">
        <f t="shared" si="1"/>
        <v>0</v>
      </c>
      <c r="J80" s="183"/>
      <c r="K80" s="184">
        <f t="shared" si="2"/>
        <v>0</v>
      </c>
      <c r="L80" s="184">
        <v>21</v>
      </c>
      <c r="M80" s="184">
        <f t="shared" si="3"/>
        <v>0</v>
      </c>
      <c r="N80" s="184">
        <v>0</v>
      </c>
      <c r="O80" s="184">
        <f t="shared" si="4"/>
        <v>0</v>
      </c>
      <c r="P80" s="184">
        <v>0</v>
      </c>
      <c r="Q80" s="184">
        <f t="shared" si="5"/>
        <v>0</v>
      </c>
      <c r="R80" s="184" t="s">
        <v>663</v>
      </c>
      <c r="S80" s="184" t="s">
        <v>239</v>
      </c>
      <c r="T80" s="185" t="s">
        <v>300</v>
      </c>
      <c r="U80" s="160">
        <v>0</v>
      </c>
      <c r="V80" s="160">
        <f t="shared" si="6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9">
        <v>36</v>
      </c>
      <c r="B81" s="180" t="s">
        <v>2228</v>
      </c>
      <c r="C81" s="189" t="s">
        <v>2229</v>
      </c>
      <c r="D81" s="181" t="s">
        <v>289</v>
      </c>
      <c r="E81" s="182">
        <v>1</v>
      </c>
      <c r="F81" s="183"/>
      <c r="G81" s="184">
        <f t="shared" si="0"/>
        <v>0</v>
      </c>
      <c r="H81" s="183"/>
      <c r="I81" s="184">
        <f t="shared" si="1"/>
        <v>0</v>
      </c>
      <c r="J81" s="183"/>
      <c r="K81" s="184">
        <f t="shared" si="2"/>
        <v>0</v>
      </c>
      <c r="L81" s="184">
        <v>21</v>
      </c>
      <c r="M81" s="184">
        <f t="shared" si="3"/>
        <v>0</v>
      </c>
      <c r="N81" s="184">
        <v>0</v>
      </c>
      <c r="O81" s="184">
        <f t="shared" si="4"/>
        <v>0</v>
      </c>
      <c r="P81" s="184">
        <v>0</v>
      </c>
      <c r="Q81" s="184">
        <f t="shared" si="5"/>
        <v>0</v>
      </c>
      <c r="R81" s="184"/>
      <c r="S81" s="184" t="s">
        <v>253</v>
      </c>
      <c r="T81" s="185" t="s">
        <v>838</v>
      </c>
      <c r="U81" s="160">
        <v>0</v>
      </c>
      <c r="V81" s="160">
        <f t="shared" si="6"/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9">
        <v>37</v>
      </c>
      <c r="B82" s="180" t="s">
        <v>2230</v>
      </c>
      <c r="C82" s="189" t="s">
        <v>2231</v>
      </c>
      <c r="D82" s="181" t="s">
        <v>289</v>
      </c>
      <c r="E82" s="182">
        <v>4</v>
      </c>
      <c r="F82" s="183"/>
      <c r="G82" s="184">
        <f t="shared" si="0"/>
        <v>0</v>
      </c>
      <c r="H82" s="183"/>
      <c r="I82" s="184">
        <f t="shared" si="1"/>
        <v>0</v>
      </c>
      <c r="J82" s="183"/>
      <c r="K82" s="184">
        <f t="shared" si="2"/>
        <v>0</v>
      </c>
      <c r="L82" s="184">
        <v>21</v>
      </c>
      <c r="M82" s="184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4"/>
      <c r="S82" s="184" t="s">
        <v>253</v>
      </c>
      <c r="T82" s="185" t="s">
        <v>838</v>
      </c>
      <c r="U82" s="160">
        <v>0</v>
      </c>
      <c r="V82" s="160">
        <f t="shared" si="6"/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9">
        <v>38</v>
      </c>
      <c r="B83" s="180" t="s">
        <v>2232</v>
      </c>
      <c r="C83" s="189" t="s">
        <v>2233</v>
      </c>
      <c r="D83" s="181" t="s">
        <v>483</v>
      </c>
      <c r="E83" s="182">
        <v>1</v>
      </c>
      <c r="F83" s="183"/>
      <c r="G83" s="184">
        <f t="shared" si="0"/>
        <v>0</v>
      </c>
      <c r="H83" s="183"/>
      <c r="I83" s="184">
        <f t="shared" si="1"/>
        <v>0</v>
      </c>
      <c r="J83" s="183"/>
      <c r="K83" s="184">
        <f t="shared" si="2"/>
        <v>0</v>
      </c>
      <c r="L83" s="184">
        <v>21</v>
      </c>
      <c r="M83" s="184">
        <f t="shared" si="3"/>
        <v>0</v>
      </c>
      <c r="N83" s="184">
        <v>0</v>
      </c>
      <c r="O83" s="184">
        <f t="shared" si="4"/>
        <v>0</v>
      </c>
      <c r="P83" s="184">
        <v>0</v>
      </c>
      <c r="Q83" s="184">
        <f t="shared" si="5"/>
        <v>0</v>
      </c>
      <c r="R83" s="184"/>
      <c r="S83" s="184" t="s">
        <v>253</v>
      </c>
      <c r="T83" s="185" t="s">
        <v>838</v>
      </c>
      <c r="U83" s="160">
        <v>0</v>
      </c>
      <c r="V83" s="160">
        <f t="shared" si="6"/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9">
        <v>39</v>
      </c>
      <c r="B84" s="180" t="s">
        <v>2234</v>
      </c>
      <c r="C84" s="189" t="s">
        <v>2235</v>
      </c>
      <c r="D84" s="181" t="s">
        <v>483</v>
      </c>
      <c r="E84" s="182">
        <v>1</v>
      </c>
      <c r="F84" s="183"/>
      <c r="G84" s="184">
        <f t="shared" si="0"/>
        <v>0</v>
      </c>
      <c r="H84" s="183"/>
      <c r="I84" s="184">
        <f t="shared" si="1"/>
        <v>0</v>
      </c>
      <c r="J84" s="183"/>
      <c r="K84" s="184">
        <f t="shared" si="2"/>
        <v>0</v>
      </c>
      <c r="L84" s="184">
        <v>21</v>
      </c>
      <c r="M84" s="184">
        <f t="shared" si="3"/>
        <v>0</v>
      </c>
      <c r="N84" s="184">
        <v>0</v>
      </c>
      <c r="O84" s="184">
        <f t="shared" si="4"/>
        <v>0</v>
      </c>
      <c r="P84" s="184">
        <v>0</v>
      </c>
      <c r="Q84" s="184">
        <f t="shared" si="5"/>
        <v>0</v>
      </c>
      <c r="R84" s="184"/>
      <c r="S84" s="184" t="s">
        <v>253</v>
      </c>
      <c r="T84" s="185" t="s">
        <v>240</v>
      </c>
      <c r="U84" s="160">
        <v>0</v>
      </c>
      <c r="V84" s="160">
        <f t="shared" si="6"/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1">
        <v>40</v>
      </c>
      <c r="B85" s="172" t="s">
        <v>665</v>
      </c>
      <c r="C85" s="188" t="s">
        <v>666</v>
      </c>
      <c r="D85" s="173" t="s">
        <v>314</v>
      </c>
      <c r="E85" s="174">
        <v>0.45440999999999998</v>
      </c>
      <c r="F85" s="175"/>
      <c r="G85" s="176">
        <f t="shared" si="0"/>
        <v>0</v>
      </c>
      <c r="H85" s="175"/>
      <c r="I85" s="176">
        <f t="shared" si="1"/>
        <v>0</v>
      </c>
      <c r="J85" s="175"/>
      <c r="K85" s="176">
        <f t="shared" si="2"/>
        <v>0</v>
      </c>
      <c r="L85" s="176">
        <v>21</v>
      </c>
      <c r="M85" s="176">
        <f t="shared" si="3"/>
        <v>0</v>
      </c>
      <c r="N85" s="176">
        <v>0</v>
      </c>
      <c r="O85" s="176">
        <f t="shared" si="4"/>
        <v>0</v>
      </c>
      <c r="P85" s="176">
        <v>0</v>
      </c>
      <c r="Q85" s="176">
        <f t="shared" si="5"/>
        <v>0</v>
      </c>
      <c r="R85" s="176" t="s">
        <v>663</v>
      </c>
      <c r="S85" s="176" t="s">
        <v>239</v>
      </c>
      <c r="T85" s="177" t="s">
        <v>300</v>
      </c>
      <c r="U85" s="160">
        <v>1.47</v>
      </c>
      <c r="V85" s="160">
        <f t="shared" si="6"/>
        <v>0.67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631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65" t="s">
        <v>667</v>
      </c>
      <c r="D86" s="266"/>
      <c r="E86" s="266"/>
      <c r="F86" s="266"/>
      <c r="G86" s="26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5" t="s">
        <v>234</v>
      </c>
      <c r="B87" s="166" t="s">
        <v>151</v>
      </c>
      <c r="C87" s="187" t="s">
        <v>152</v>
      </c>
      <c r="D87" s="167"/>
      <c r="E87" s="168"/>
      <c r="F87" s="169"/>
      <c r="G87" s="169">
        <f>SUMIF(AG88:AG213,"&lt;&gt;NOR",G88:G213)</f>
        <v>0</v>
      </c>
      <c r="H87" s="169"/>
      <c r="I87" s="169">
        <f>SUM(I88:I213)</f>
        <v>0</v>
      </c>
      <c r="J87" s="169"/>
      <c r="K87" s="169">
        <f>SUM(K88:K213)</f>
        <v>0</v>
      </c>
      <c r="L87" s="169"/>
      <c r="M87" s="169">
        <f>SUM(M88:M213)</f>
        <v>0</v>
      </c>
      <c r="N87" s="169"/>
      <c r="O87" s="169">
        <f>SUM(O88:O213)</f>
        <v>1.9</v>
      </c>
      <c r="P87" s="169"/>
      <c r="Q87" s="169">
        <f>SUM(Q88:Q213)</f>
        <v>0</v>
      </c>
      <c r="R87" s="169"/>
      <c r="S87" s="169"/>
      <c r="T87" s="170"/>
      <c r="U87" s="164"/>
      <c r="V87" s="164">
        <f>SUM(V88:V213)</f>
        <v>314.7</v>
      </c>
      <c r="W87" s="164"/>
      <c r="AG87" t="s">
        <v>235</v>
      </c>
    </row>
    <row r="88" spans="1:60" outlineLevel="1" x14ac:dyDescent="0.2">
      <c r="A88" s="171">
        <v>41</v>
      </c>
      <c r="B88" s="172" t="s">
        <v>2236</v>
      </c>
      <c r="C88" s="188" t="s">
        <v>2237</v>
      </c>
      <c r="D88" s="173" t="s">
        <v>342</v>
      </c>
      <c r="E88" s="174">
        <v>19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663</v>
      </c>
      <c r="S88" s="176" t="s">
        <v>239</v>
      </c>
      <c r="T88" s="177" t="s">
        <v>300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01" t="s">
        <v>2238</v>
      </c>
      <c r="D89" s="193"/>
      <c r="E89" s="194">
        <v>19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305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1">
        <v>42</v>
      </c>
      <c r="B90" s="172" t="s">
        <v>2239</v>
      </c>
      <c r="C90" s="188" t="s">
        <v>2240</v>
      </c>
      <c r="D90" s="173" t="s">
        <v>342</v>
      </c>
      <c r="E90" s="174">
        <v>95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6">
        <v>3.9899999999999996E-3</v>
      </c>
      <c r="O90" s="176">
        <f>ROUND(E90*N90,2)</f>
        <v>0.38</v>
      </c>
      <c r="P90" s="176">
        <v>0</v>
      </c>
      <c r="Q90" s="176">
        <f>ROUND(E90*P90,2)</f>
        <v>0</v>
      </c>
      <c r="R90" s="176" t="s">
        <v>663</v>
      </c>
      <c r="S90" s="176" t="s">
        <v>239</v>
      </c>
      <c r="T90" s="177" t="s">
        <v>300</v>
      </c>
      <c r="U90" s="160">
        <v>0.54290000000000005</v>
      </c>
      <c r="V90" s="160">
        <f>ROUND(E90*U90,2)</f>
        <v>51.58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415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54" t="s">
        <v>2241</v>
      </c>
      <c r="D91" s="255"/>
      <c r="E91" s="255"/>
      <c r="F91" s="255"/>
      <c r="G91" s="25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243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56" t="s">
        <v>2242</v>
      </c>
      <c r="D92" s="257"/>
      <c r="E92" s="257"/>
      <c r="F92" s="257"/>
      <c r="G92" s="257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243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01" t="s">
        <v>2243</v>
      </c>
      <c r="D93" s="193"/>
      <c r="E93" s="194">
        <v>95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305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1">
        <v>43</v>
      </c>
      <c r="B94" s="172" t="s">
        <v>2244</v>
      </c>
      <c r="C94" s="188" t="s">
        <v>2245</v>
      </c>
      <c r="D94" s="173" t="s">
        <v>342</v>
      </c>
      <c r="E94" s="174">
        <v>25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5.1799999999999997E-3</v>
      </c>
      <c r="O94" s="176">
        <f>ROUND(E94*N94,2)</f>
        <v>0.13</v>
      </c>
      <c r="P94" s="176">
        <v>0</v>
      </c>
      <c r="Q94" s="176">
        <f>ROUND(E94*P94,2)</f>
        <v>0</v>
      </c>
      <c r="R94" s="176" t="s">
        <v>663</v>
      </c>
      <c r="S94" s="176" t="s">
        <v>239</v>
      </c>
      <c r="T94" s="177" t="s">
        <v>300</v>
      </c>
      <c r="U94" s="160">
        <v>0.63429999999999997</v>
      </c>
      <c r="V94" s="160">
        <f>ROUND(E94*U94,2)</f>
        <v>15.86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415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54" t="s">
        <v>2241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243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56" t="s">
        <v>2242</v>
      </c>
      <c r="D96" s="257"/>
      <c r="E96" s="257"/>
      <c r="F96" s="257"/>
      <c r="G96" s="257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243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01" t="s">
        <v>2246</v>
      </c>
      <c r="D97" s="193"/>
      <c r="E97" s="194">
        <v>25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305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1">
        <v>44</v>
      </c>
      <c r="B98" s="172" t="s">
        <v>2247</v>
      </c>
      <c r="C98" s="188" t="s">
        <v>2248</v>
      </c>
      <c r="D98" s="173" t="s">
        <v>342</v>
      </c>
      <c r="E98" s="174">
        <v>33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5.3499999999999997E-3</v>
      </c>
      <c r="O98" s="176">
        <f>ROUND(E98*N98,2)</f>
        <v>0.18</v>
      </c>
      <c r="P98" s="176">
        <v>0</v>
      </c>
      <c r="Q98" s="176">
        <f>ROUND(E98*P98,2)</f>
        <v>0</v>
      </c>
      <c r="R98" s="176" t="s">
        <v>663</v>
      </c>
      <c r="S98" s="176" t="s">
        <v>239</v>
      </c>
      <c r="T98" s="177" t="s">
        <v>300</v>
      </c>
      <c r="U98" s="160">
        <v>0.68279999999999996</v>
      </c>
      <c r="V98" s="160">
        <f>ROUND(E98*U98,2)</f>
        <v>22.53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415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54" t="s">
        <v>2241</v>
      </c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56" t="s">
        <v>2242</v>
      </c>
      <c r="D100" s="257"/>
      <c r="E100" s="257"/>
      <c r="F100" s="257"/>
      <c r="G100" s="257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01" t="s">
        <v>2249</v>
      </c>
      <c r="D101" s="193"/>
      <c r="E101" s="194">
        <v>33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305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1">
        <v>45</v>
      </c>
      <c r="B102" s="172" t="s">
        <v>2250</v>
      </c>
      <c r="C102" s="188" t="s">
        <v>2251</v>
      </c>
      <c r="D102" s="173" t="s">
        <v>342</v>
      </c>
      <c r="E102" s="174">
        <v>35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5.6299999999999996E-3</v>
      </c>
      <c r="O102" s="176">
        <f>ROUND(E102*N102,2)</f>
        <v>0.2</v>
      </c>
      <c r="P102" s="176">
        <v>0</v>
      </c>
      <c r="Q102" s="176">
        <f>ROUND(E102*P102,2)</f>
        <v>0</v>
      </c>
      <c r="R102" s="176" t="s">
        <v>663</v>
      </c>
      <c r="S102" s="176" t="s">
        <v>239</v>
      </c>
      <c r="T102" s="177" t="s">
        <v>300</v>
      </c>
      <c r="U102" s="160">
        <v>0.75470000000000004</v>
      </c>
      <c r="V102" s="160">
        <f>ROUND(E102*U102,2)</f>
        <v>26.41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54" t="s">
        <v>2241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56" t="s">
        <v>2242</v>
      </c>
      <c r="D104" s="257"/>
      <c r="E104" s="257"/>
      <c r="F104" s="257"/>
      <c r="G104" s="257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01" t="s">
        <v>2252</v>
      </c>
      <c r="D105" s="193"/>
      <c r="E105" s="194">
        <v>35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305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71">
        <v>46</v>
      </c>
      <c r="B106" s="172" t="s">
        <v>2253</v>
      </c>
      <c r="C106" s="188" t="s">
        <v>2254</v>
      </c>
      <c r="D106" s="173" t="s">
        <v>342</v>
      </c>
      <c r="E106" s="174">
        <v>35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5.94E-3</v>
      </c>
      <c r="O106" s="176">
        <f>ROUND(E106*N106,2)</f>
        <v>0.21</v>
      </c>
      <c r="P106" s="176">
        <v>0</v>
      </c>
      <c r="Q106" s="176">
        <f>ROUND(E106*P106,2)</f>
        <v>0</v>
      </c>
      <c r="R106" s="176" t="s">
        <v>663</v>
      </c>
      <c r="S106" s="176" t="s">
        <v>239</v>
      </c>
      <c r="T106" s="177" t="s">
        <v>300</v>
      </c>
      <c r="U106" s="160">
        <v>0.92569999999999997</v>
      </c>
      <c r="V106" s="160">
        <f>ROUND(E106*U106,2)</f>
        <v>32.4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415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54" t="s">
        <v>2241</v>
      </c>
      <c r="D107" s="255"/>
      <c r="E107" s="255"/>
      <c r="F107" s="255"/>
      <c r="G107" s="25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243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56" t="s">
        <v>2242</v>
      </c>
      <c r="D108" s="257"/>
      <c r="E108" s="257"/>
      <c r="F108" s="257"/>
      <c r="G108" s="257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243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01" t="s">
        <v>2252</v>
      </c>
      <c r="D109" s="193"/>
      <c r="E109" s="194">
        <v>35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305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71">
        <v>47</v>
      </c>
      <c r="B110" s="172" t="s">
        <v>2255</v>
      </c>
      <c r="C110" s="188" t="s">
        <v>2256</v>
      </c>
      <c r="D110" s="173" t="s">
        <v>342</v>
      </c>
      <c r="E110" s="174">
        <v>120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4.0099999999999997E-3</v>
      </c>
      <c r="O110" s="176">
        <f>ROUND(E110*N110,2)</f>
        <v>0.48</v>
      </c>
      <c r="P110" s="176">
        <v>0</v>
      </c>
      <c r="Q110" s="176">
        <f>ROUND(E110*P110,2)</f>
        <v>0</v>
      </c>
      <c r="R110" s="176" t="s">
        <v>663</v>
      </c>
      <c r="S110" s="176" t="s">
        <v>239</v>
      </c>
      <c r="T110" s="177" t="s">
        <v>300</v>
      </c>
      <c r="U110" s="160">
        <v>0.54290000000000005</v>
      </c>
      <c r="V110" s="160">
        <f>ROUND(E110*U110,2)</f>
        <v>65.150000000000006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415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54" t="s">
        <v>2241</v>
      </c>
      <c r="D111" s="255"/>
      <c r="E111" s="255"/>
      <c r="F111" s="255"/>
      <c r="G111" s="255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243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56" t="s">
        <v>2242</v>
      </c>
      <c r="D112" s="257"/>
      <c r="E112" s="257"/>
      <c r="F112" s="257"/>
      <c r="G112" s="257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243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01" t="s">
        <v>2257</v>
      </c>
      <c r="D113" s="193"/>
      <c r="E113" s="194">
        <v>120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305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71">
        <v>48</v>
      </c>
      <c r="B114" s="172" t="s">
        <v>2258</v>
      </c>
      <c r="C114" s="188" t="s">
        <v>2259</v>
      </c>
      <c r="D114" s="173" t="s">
        <v>342</v>
      </c>
      <c r="E114" s="174">
        <v>35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5.2199999999999998E-3</v>
      </c>
      <c r="O114" s="176">
        <f>ROUND(E114*N114,2)</f>
        <v>0.18</v>
      </c>
      <c r="P114" s="176">
        <v>0</v>
      </c>
      <c r="Q114" s="176">
        <f>ROUND(E114*P114,2)</f>
        <v>0</v>
      </c>
      <c r="R114" s="176" t="s">
        <v>663</v>
      </c>
      <c r="S114" s="176" t="s">
        <v>239</v>
      </c>
      <c r="T114" s="177" t="s">
        <v>300</v>
      </c>
      <c r="U114" s="160">
        <v>0.63429999999999997</v>
      </c>
      <c r="V114" s="160">
        <f>ROUND(E114*U114,2)</f>
        <v>22.2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415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54" t="s">
        <v>2241</v>
      </c>
      <c r="D115" s="255"/>
      <c r="E115" s="255"/>
      <c r="F115" s="255"/>
      <c r="G115" s="255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243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56" t="s">
        <v>2242</v>
      </c>
      <c r="D116" s="257"/>
      <c r="E116" s="257"/>
      <c r="F116" s="257"/>
      <c r="G116" s="257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243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01" t="s">
        <v>2252</v>
      </c>
      <c r="D117" s="193"/>
      <c r="E117" s="194">
        <v>35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305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71">
        <v>49</v>
      </c>
      <c r="B118" s="172" t="s">
        <v>2260</v>
      </c>
      <c r="C118" s="188" t="s">
        <v>2261</v>
      </c>
      <c r="D118" s="173" t="s">
        <v>342</v>
      </c>
      <c r="E118" s="174">
        <v>8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5.4099999999999999E-3</v>
      </c>
      <c r="O118" s="176">
        <f>ROUND(E118*N118,2)</f>
        <v>0.04</v>
      </c>
      <c r="P118" s="176">
        <v>0</v>
      </c>
      <c r="Q118" s="176">
        <f>ROUND(E118*P118,2)</f>
        <v>0</v>
      </c>
      <c r="R118" s="176" t="s">
        <v>663</v>
      </c>
      <c r="S118" s="176" t="s">
        <v>239</v>
      </c>
      <c r="T118" s="177" t="s">
        <v>300</v>
      </c>
      <c r="U118" s="160">
        <v>0.68279999999999996</v>
      </c>
      <c r="V118" s="160">
        <f>ROUND(E118*U118,2)</f>
        <v>5.46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54" t="s">
        <v>2241</v>
      </c>
      <c r="D119" s="255"/>
      <c r="E119" s="255"/>
      <c r="F119" s="255"/>
      <c r="G119" s="255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243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56" t="s">
        <v>2242</v>
      </c>
      <c r="D120" s="257"/>
      <c r="E120" s="257"/>
      <c r="F120" s="257"/>
      <c r="G120" s="257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243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01" t="s">
        <v>2262</v>
      </c>
      <c r="D121" s="193"/>
      <c r="E121" s="194">
        <v>8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305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1">
        <v>50</v>
      </c>
      <c r="B122" s="172" t="s">
        <v>2263</v>
      </c>
      <c r="C122" s="188" t="s">
        <v>2264</v>
      </c>
      <c r="D122" s="173" t="s">
        <v>342</v>
      </c>
      <c r="E122" s="174">
        <v>7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5.7299999999999999E-3</v>
      </c>
      <c r="O122" s="176">
        <f>ROUND(E122*N122,2)</f>
        <v>0.04</v>
      </c>
      <c r="P122" s="176">
        <v>0</v>
      </c>
      <c r="Q122" s="176">
        <f>ROUND(E122*P122,2)</f>
        <v>0</v>
      </c>
      <c r="R122" s="176" t="s">
        <v>663</v>
      </c>
      <c r="S122" s="176" t="s">
        <v>239</v>
      </c>
      <c r="T122" s="177" t="s">
        <v>300</v>
      </c>
      <c r="U122" s="160">
        <v>0.75470000000000004</v>
      </c>
      <c r="V122" s="160">
        <f>ROUND(E122*U122,2)</f>
        <v>5.28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415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54" t="s">
        <v>2241</v>
      </c>
      <c r="D123" s="255"/>
      <c r="E123" s="255"/>
      <c r="F123" s="255"/>
      <c r="G123" s="255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243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56" t="s">
        <v>2242</v>
      </c>
      <c r="D124" s="257"/>
      <c r="E124" s="257"/>
      <c r="F124" s="257"/>
      <c r="G124" s="257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243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01" t="s">
        <v>2265</v>
      </c>
      <c r="D125" s="193"/>
      <c r="E125" s="194">
        <v>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305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71">
        <v>51</v>
      </c>
      <c r="B126" s="172" t="s">
        <v>2266</v>
      </c>
      <c r="C126" s="188" t="s">
        <v>2267</v>
      </c>
      <c r="D126" s="173" t="s">
        <v>252</v>
      </c>
      <c r="E126" s="174">
        <v>7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4.0000000000000002E-4</v>
      </c>
      <c r="O126" s="176">
        <f>ROUND(E126*N126,2)</f>
        <v>0</v>
      </c>
      <c r="P126" s="176">
        <v>0</v>
      </c>
      <c r="Q126" s="176">
        <f>ROUND(E126*P126,2)</f>
        <v>0</v>
      </c>
      <c r="R126" s="176" t="s">
        <v>663</v>
      </c>
      <c r="S126" s="176" t="s">
        <v>239</v>
      </c>
      <c r="T126" s="177" t="s">
        <v>300</v>
      </c>
      <c r="U126" s="160">
        <v>0.3266</v>
      </c>
      <c r="V126" s="160">
        <f>ROUND(E126*U126,2)</f>
        <v>2.29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415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54" t="s">
        <v>2242</v>
      </c>
      <c r="D127" s="255"/>
      <c r="E127" s="255"/>
      <c r="F127" s="255"/>
      <c r="G127" s="255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243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01" t="s">
        <v>2265</v>
      </c>
      <c r="D128" s="193"/>
      <c r="E128" s="194">
        <v>7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305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 x14ac:dyDescent="0.2">
      <c r="A129" s="171">
        <v>52</v>
      </c>
      <c r="B129" s="172" t="s">
        <v>2268</v>
      </c>
      <c r="C129" s="188" t="s">
        <v>2269</v>
      </c>
      <c r="D129" s="173" t="s">
        <v>252</v>
      </c>
      <c r="E129" s="174">
        <v>1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5.1999999999999995E-4</v>
      </c>
      <c r="O129" s="176">
        <f>ROUND(E129*N129,2)</f>
        <v>0</v>
      </c>
      <c r="P129" s="176">
        <v>0</v>
      </c>
      <c r="Q129" s="176">
        <f>ROUND(E129*P129,2)</f>
        <v>0</v>
      </c>
      <c r="R129" s="176" t="s">
        <v>663</v>
      </c>
      <c r="S129" s="176" t="s">
        <v>239</v>
      </c>
      <c r="T129" s="177" t="s">
        <v>300</v>
      </c>
      <c r="U129" s="160">
        <v>0.35926000000000002</v>
      </c>
      <c r="V129" s="160">
        <f>ROUND(E129*U129,2)</f>
        <v>0.36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415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54" t="s">
        <v>2242</v>
      </c>
      <c r="D130" s="255"/>
      <c r="E130" s="255"/>
      <c r="F130" s="255"/>
      <c r="G130" s="255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243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201" t="s">
        <v>2270</v>
      </c>
      <c r="D131" s="193"/>
      <c r="E131" s="194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305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 x14ac:dyDescent="0.2">
      <c r="A132" s="171">
        <v>53</v>
      </c>
      <c r="B132" s="172" t="s">
        <v>2271</v>
      </c>
      <c r="C132" s="188" t="s">
        <v>2272</v>
      </c>
      <c r="D132" s="173" t="s">
        <v>342</v>
      </c>
      <c r="E132" s="174">
        <v>20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6">
        <v>1.1E-4</v>
      </c>
      <c r="O132" s="176">
        <f>ROUND(E132*N132,2)</f>
        <v>0</v>
      </c>
      <c r="P132" s="176">
        <v>0</v>
      </c>
      <c r="Q132" s="176">
        <f>ROUND(E132*P132,2)</f>
        <v>0</v>
      </c>
      <c r="R132" s="176" t="s">
        <v>663</v>
      </c>
      <c r="S132" s="176" t="s">
        <v>239</v>
      </c>
      <c r="T132" s="177" t="s">
        <v>300</v>
      </c>
      <c r="U132" s="160">
        <v>0.17</v>
      </c>
      <c r="V132" s="160">
        <f>ROUND(E132*U132,2)</f>
        <v>3.4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415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54" t="s">
        <v>2273</v>
      </c>
      <c r="D133" s="255"/>
      <c r="E133" s="255"/>
      <c r="F133" s="255"/>
      <c r="G133" s="255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243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01" t="s">
        <v>2274</v>
      </c>
      <c r="D134" s="193"/>
      <c r="E134" s="194">
        <v>20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305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71">
        <v>54</v>
      </c>
      <c r="B135" s="172" t="s">
        <v>2275</v>
      </c>
      <c r="C135" s="188" t="s">
        <v>2276</v>
      </c>
      <c r="D135" s="173" t="s">
        <v>342</v>
      </c>
      <c r="E135" s="174">
        <v>95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3.0000000000000001E-5</v>
      </c>
      <c r="O135" s="176">
        <f>ROUND(E135*N135,2)</f>
        <v>0</v>
      </c>
      <c r="P135" s="176">
        <v>0</v>
      </c>
      <c r="Q135" s="176">
        <f>ROUND(E135*P135,2)</f>
        <v>0</v>
      </c>
      <c r="R135" s="176" t="s">
        <v>663</v>
      </c>
      <c r="S135" s="176" t="s">
        <v>239</v>
      </c>
      <c r="T135" s="177" t="s">
        <v>300</v>
      </c>
      <c r="U135" s="160">
        <v>0.129</v>
      </c>
      <c r="V135" s="160">
        <f>ROUND(E135*U135,2)</f>
        <v>12.26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415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54" t="s">
        <v>2273</v>
      </c>
      <c r="D136" s="255"/>
      <c r="E136" s="255"/>
      <c r="F136" s="255"/>
      <c r="G136" s="255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243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01" t="s">
        <v>2243</v>
      </c>
      <c r="D137" s="193"/>
      <c r="E137" s="194">
        <v>95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305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71">
        <v>55</v>
      </c>
      <c r="B138" s="172" t="s">
        <v>2277</v>
      </c>
      <c r="C138" s="188" t="s">
        <v>2278</v>
      </c>
      <c r="D138" s="173" t="s">
        <v>342</v>
      </c>
      <c r="E138" s="174">
        <v>25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6">
        <v>4.0000000000000003E-5</v>
      </c>
      <c r="O138" s="176">
        <f>ROUND(E138*N138,2)</f>
        <v>0</v>
      </c>
      <c r="P138" s="176">
        <v>0</v>
      </c>
      <c r="Q138" s="176">
        <f>ROUND(E138*P138,2)</f>
        <v>0</v>
      </c>
      <c r="R138" s="176" t="s">
        <v>663</v>
      </c>
      <c r="S138" s="176" t="s">
        <v>239</v>
      </c>
      <c r="T138" s="177" t="s">
        <v>300</v>
      </c>
      <c r="U138" s="160">
        <v>0.129</v>
      </c>
      <c r="V138" s="160">
        <f>ROUND(E138*U138,2)</f>
        <v>3.23</v>
      </c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415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54" t="s">
        <v>2273</v>
      </c>
      <c r="D139" s="255"/>
      <c r="E139" s="255"/>
      <c r="F139" s="255"/>
      <c r="G139" s="255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243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01" t="s">
        <v>2246</v>
      </c>
      <c r="D140" s="193"/>
      <c r="E140" s="194">
        <v>25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305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71">
        <v>56</v>
      </c>
      <c r="B141" s="172" t="s">
        <v>2279</v>
      </c>
      <c r="C141" s="188" t="s">
        <v>2280</v>
      </c>
      <c r="D141" s="173" t="s">
        <v>342</v>
      </c>
      <c r="E141" s="174">
        <v>33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4.0000000000000003E-5</v>
      </c>
      <c r="O141" s="176">
        <f>ROUND(E141*N141,2)</f>
        <v>0</v>
      </c>
      <c r="P141" s="176">
        <v>0</v>
      </c>
      <c r="Q141" s="176">
        <f>ROUND(E141*P141,2)</f>
        <v>0</v>
      </c>
      <c r="R141" s="176" t="s">
        <v>663</v>
      </c>
      <c r="S141" s="176" t="s">
        <v>239</v>
      </c>
      <c r="T141" s="177" t="s">
        <v>300</v>
      </c>
      <c r="U141" s="160">
        <v>0.14199999999999999</v>
      </c>
      <c r="V141" s="160">
        <f>ROUND(E141*U141,2)</f>
        <v>4.6900000000000004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4" t="s">
        <v>2273</v>
      </c>
      <c r="D142" s="255"/>
      <c r="E142" s="255"/>
      <c r="F142" s="255"/>
      <c r="G142" s="255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243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01" t="s">
        <v>2249</v>
      </c>
      <c r="D143" s="193"/>
      <c r="E143" s="194">
        <v>33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305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 x14ac:dyDescent="0.2">
      <c r="A144" s="171">
        <v>57</v>
      </c>
      <c r="B144" s="172" t="s">
        <v>2281</v>
      </c>
      <c r="C144" s="188" t="s">
        <v>2282</v>
      </c>
      <c r="D144" s="173" t="s">
        <v>342</v>
      </c>
      <c r="E144" s="174">
        <v>35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1.2E-4</v>
      </c>
      <c r="O144" s="176">
        <f>ROUND(E144*N144,2)</f>
        <v>0</v>
      </c>
      <c r="P144" s="176">
        <v>0</v>
      </c>
      <c r="Q144" s="176">
        <f>ROUND(E144*P144,2)</f>
        <v>0</v>
      </c>
      <c r="R144" s="176" t="s">
        <v>663</v>
      </c>
      <c r="S144" s="176" t="s">
        <v>239</v>
      </c>
      <c r="T144" s="177" t="s">
        <v>300</v>
      </c>
      <c r="U144" s="160">
        <v>0.17</v>
      </c>
      <c r="V144" s="160">
        <f>ROUND(E144*U144,2)</f>
        <v>5.95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415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54" t="s">
        <v>2273</v>
      </c>
      <c r="D145" s="255"/>
      <c r="E145" s="255"/>
      <c r="F145" s="255"/>
      <c r="G145" s="255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243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01" t="s">
        <v>2252</v>
      </c>
      <c r="D146" s="193"/>
      <c r="E146" s="194">
        <v>35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305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 x14ac:dyDescent="0.2">
      <c r="A147" s="171">
        <v>58</v>
      </c>
      <c r="B147" s="172" t="s">
        <v>2283</v>
      </c>
      <c r="C147" s="188" t="s">
        <v>2284</v>
      </c>
      <c r="D147" s="173" t="s">
        <v>342</v>
      </c>
      <c r="E147" s="174">
        <v>120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4.0000000000000003E-5</v>
      </c>
      <c r="O147" s="176">
        <f>ROUND(E147*N147,2)</f>
        <v>0</v>
      </c>
      <c r="P147" s="176">
        <v>0</v>
      </c>
      <c r="Q147" s="176">
        <f>ROUND(E147*P147,2)</f>
        <v>0</v>
      </c>
      <c r="R147" s="176" t="s">
        <v>663</v>
      </c>
      <c r="S147" s="176" t="s">
        <v>239</v>
      </c>
      <c r="T147" s="177" t="s">
        <v>300</v>
      </c>
      <c r="U147" s="160">
        <v>0.129</v>
      </c>
      <c r="V147" s="160">
        <f>ROUND(E147*U147,2)</f>
        <v>15.48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415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54" t="s">
        <v>2273</v>
      </c>
      <c r="D148" s="255"/>
      <c r="E148" s="255"/>
      <c r="F148" s="255"/>
      <c r="G148" s="255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243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01" t="s">
        <v>2257</v>
      </c>
      <c r="D149" s="193"/>
      <c r="E149" s="194">
        <v>120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305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71">
        <v>59</v>
      </c>
      <c r="B150" s="172" t="s">
        <v>2285</v>
      </c>
      <c r="C150" s="188" t="s">
        <v>2286</v>
      </c>
      <c r="D150" s="173" t="s">
        <v>342</v>
      </c>
      <c r="E150" s="174">
        <v>51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6" t="s">
        <v>663</v>
      </c>
      <c r="S150" s="176" t="s">
        <v>239</v>
      </c>
      <c r="T150" s="177" t="s">
        <v>300</v>
      </c>
      <c r="U150" s="160">
        <v>0.114</v>
      </c>
      <c r="V150" s="160">
        <f>ROUND(E150*U150,2)</f>
        <v>5.81</v>
      </c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415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01" t="s">
        <v>2287</v>
      </c>
      <c r="D151" s="193"/>
      <c r="E151" s="194">
        <v>51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305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1">
        <v>60</v>
      </c>
      <c r="B152" s="172" t="s">
        <v>2288</v>
      </c>
      <c r="C152" s="188" t="s">
        <v>2289</v>
      </c>
      <c r="D152" s="173" t="s">
        <v>289</v>
      </c>
      <c r="E152" s="174">
        <v>49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6">
        <v>0</v>
      </c>
      <c r="O152" s="176">
        <f>ROUND(E152*N152,2)</f>
        <v>0</v>
      </c>
      <c r="P152" s="176">
        <v>0</v>
      </c>
      <c r="Q152" s="176">
        <f>ROUND(E152*P152,2)</f>
        <v>0</v>
      </c>
      <c r="R152" s="176" t="s">
        <v>663</v>
      </c>
      <c r="S152" s="176" t="s">
        <v>239</v>
      </c>
      <c r="T152" s="177" t="s">
        <v>300</v>
      </c>
      <c r="U152" s="160">
        <v>0</v>
      </c>
      <c r="V152" s="160">
        <f>ROUND(E152*U152,2)</f>
        <v>0</v>
      </c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01" t="s">
        <v>2290</v>
      </c>
      <c r="D153" s="193"/>
      <c r="E153" s="194">
        <v>49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305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71">
        <v>61</v>
      </c>
      <c r="B154" s="172" t="s">
        <v>2291</v>
      </c>
      <c r="C154" s="188" t="s">
        <v>2292</v>
      </c>
      <c r="D154" s="173" t="s">
        <v>289</v>
      </c>
      <c r="E154" s="174">
        <v>1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6" t="s">
        <v>663</v>
      </c>
      <c r="S154" s="176" t="s">
        <v>239</v>
      </c>
      <c r="T154" s="177" t="s">
        <v>300</v>
      </c>
      <c r="U154" s="160">
        <v>0</v>
      </c>
      <c r="V154" s="160">
        <f>ROUND(E154*U154,2)</f>
        <v>0</v>
      </c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301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01" t="s">
        <v>2270</v>
      </c>
      <c r="D155" s="193"/>
      <c r="E155" s="194">
        <v>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305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1">
        <v>62</v>
      </c>
      <c r="B156" s="172" t="s">
        <v>2293</v>
      </c>
      <c r="C156" s="188" t="s">
        <v>2294</v>
      </c>
      <c r="D156" s="173" t="s">
        <v>289</v>
      </c>
      <c r="E156" s="174">
        <v>1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6" t="s">
        <v>663</v>
      </c>
      <c r="S156" s="176" t="s">
        <v>239</v>
      </c>
      <c r="T156" s="177" t="s">
        <v>300</v>
      </c>
      <c r="U156" s="160">
        <v>0</v>
      </c>
      <c r="V156" s="160">
        <f>ROUND(E156*U156,2)</f>
        <v>0</v>
      </c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301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01" t="s">
        <v>2270</v>
      </c>
      <c r="D157" s="193"/>
      <c r="E157" s="194">
        <v>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305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71">
        <v>63</v>
      </c>
      <c r="B158" s="172" t="s">
        <v>2295</v>
      </c>
      <c r="C158" s="188" t="s">
        <v>2296</v>
      </c>
      <c r="D158" s="173" t="s">
        <v>289</v>
      </c>
      <c r="E158" s="174">
        <v>1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0</v>
      </c>
      <c r="O158" s="176">
        <f>ROUND(E158*N158,2)</f>
        <v>0</v>
      </c>
      <c r="P158" s="176">
        <v>0</v>
      </c>
      <c r="Q158" s="176">
        <f>ROUND(E158*P158,2)</f>
        <v>0</v>
      </c>
      <c r="R158" s="176" t="s">
        <v>663</v>
      </c>
      <c r="S158" s="176" t="s">
        <v>239</v>
      </c>
      <c r="T158" s="177" t="s">
        <v>300</v>
      </c>
      <c r="U158" s="160">
        <v>0</v>
      </c>
      <c r="V158" s="160">
        <f>ROUND(E158*U158,2)</f>
        <v>0</v>
      </c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415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01" t="s">
        <v>2270</v>
      </c>
      <c r="D159" s="193"/>
      <c r="E159" s="194">
        <v>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305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 x14ac:dyDescent="0.2">
      <c r="A160" s="171">
        <v>64</v>
      </c>
      <c r="B160" s="172" t="s">
        <v>2297</v>
      </c>
      <c r="C160" s="188" t="s">
        <v>2298</v>
      </c>
      <c r="D160" s="173" t="s">
        <v>289</v>
      </c>
      <c r="E160" s="174">
        <v>43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6" t="s">
        <v>663</v>
      </c>
      <c r="S160" s="176" t="s">
        <v>239</v>
      </c>
      <c r="T160" s="177" t="s">
        <v>300</v>
      </c>
      <c r="U160" s="160">
        <v>0</v>
      </c>
      <c r="V160" s="160">
        <f>ROUND(E160*U160,2)</f>
        <v>0</v>
      </c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01" t="s">
        <v>2299</v>
      </c>
      <c r="D161" s="193"/>
      <c r="E161" s="194">
        <v>43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305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 x14ac:dyDescent="0.2">
      <c r="A162" s="171">
        <v>65</v>
      </c>
      <c r="B162" s="172" t="s">
        <v>2300</v>
      </c>
      <c r="C162" s="188" t="s">
        <v>2301</v>
      </c>
      <c r="D162" s="173" t="s">
        <v>289</v>
      </c>
      <c r="E162" s="174">
        <v>1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0</v>
      </c>
      <c r="O162" s="176">
        <f>ROUND(E162*N162,2)</f>
        <v>0</v>
      </c>
      <c r="P162" s="176">
        <v>0</v>
      </c>
      <c r="Q162" s="176">
        <f>ROUND(E162*P162,2)</f>
        <v>0</v>
      </c>
      <c r="R162" s="176" t="s">
        <v>663</v>
      </c>
      <c r="S162" s="176" t="s">
        <v>239</v>
      </c>
      <c r="T162" s="177" t="s">
        <v>300</v>
      </c>
      <c r="U162" s="160">
        <v>0</v>
      </c>
      <c r="V162" s="160">
        <f>ROUND(E162*U162,2)</f>
        <v>0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301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01" t="s">
        <v>2270</v>
      </c>
      <c r="D163" s="193"/>
      <c r="E163" s="194">
        <v>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305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ht="22.5" outlineLevel="1" x14ac:dyDescent="0.2">
      <c r="A164" s="171">
        <v>66</v>
      </c>
      <c r="B164" s="172" t="s">
        <v>2302</v>
      </c>
      <c r="C164" s="188" t="s">
        <v>2303</v>
      </c>
      <c r="D164" s="173" t="s">
        <v>289</v>
      </c>
      <c r="E164" s="174">
        <v>3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6" t="s">
        <v>663</v>
      </c>
      <c r="S164" s="176" t="s">
        <v>239</v>
      </c>
      <c r="T164" s="177" t="s">
        <v>300</v>
      </c>
      <c r="U164" s="160">
        <v>0</v>
      </c>
      <c r="V164" s="160">
        <f>ROUND(E164*U164,2)</f>
        <v>0</v>
      </c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301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01" t="s">
        <v>2304</v>
      </c>
      <c r="D165" s="193"/>
      <c r="E165" s="194">
        <v>3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305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 x14ac:dyDescent="0.2">
      <c r="A166" s="171">
        <v>67</v>
      </c>
      <c r="B166" s="172" t="s">
        <v>2305</v>
      </c>
      <c r="C166" s="188" t="s">
        <v>2306</v>
      </c>
      <c r="D166" s="173" t="s">
        <v>289</v>
      </c>
      <c r="E166" s="174">
        <v>10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6" t="s">
        <v>663</v>
      </c>
      <c r="S166" s="176" t="s">
        <v>239</v>
      </c>
      <c r="T166" s="177" t="s">
        <v>300</v>
      </c>
      <c r="U166" s="160">
        <v>0</v>
      </c>
      <c r="V166" s="160">
        <f>ROUND(E166*U166,2)</f>
        <v>0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301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01" t="s">
        <v>2169</v>
      </c>
      <c r="D167" s="193"/>
      <c r="E167" s="194">
        <v>10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305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71">
        <v>68</v>
      </c>
      <c r="B168" s="172" t="s">
        <v>2307</v>
      </c>
      <c r="C168" s="188" t="s">
        <v>2308</v>
      </c>
      <c r="D168" s="173" t="s">
        <v>252</v>
      </c>
      <c r="E168" s="174">
        <v>1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6">
        <v>3.2000000000000002E-3</v>
      </c>
      <c r="O168" s="176">
        <f>ROUND(E168*N168,2)</f>
        <v>0</v>
      </c>
      <c r="P168" s="176">
        <v>0</v>
      </c>
      <c r="Q168" s="176">
        <f>ROUND(E168*P168,2)</f>
        <v>0</v>
      </c>
      <c r="R168" s="176" t="s">
        <v>663</v>
      </c>
      <c r="S168" s="176" t="s">
        <v>239</v>
      </c>
      <c r="T168" s="177" t="s">
        <v>300</v>
      </c>
      <c r="U168" s="160">
        <v>0.22700000000000001</v>
      </c>
      <c r="V168" s="160">
        <f>ROUND(E168*U168,2)</f>
        <v>0.23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415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201" t="s">
        <v>2270</v>
      </c>
      <c r="D169" s="193"/>
      <c r="E169" s="194">
        <v>1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305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 x14ac:dyDescent="0.2">
      <c r="A170" s="171">
        <v>69</v>
      </c>
      <c r="B170" s="172" t="s">
        <v>2309</v>
      </c>
      <c r="C170" s="188" t="s">
        <v>2310</v>
      </c>
      <c r="D170" s="173" t="s">
        <v>252</v>
      </c>
      <c r="E170" s="174">
        <v>9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1.3999999999999999E-4</v>
      </c>
      <c r="O170" s="176">
        <f>ROUND(E170*N170,2)</f>
        <v>0</v>
      </c>
      <c r="P170" s="176">
        <v>0</v>
      </c>
      <c r="Q170" s="176">
        <f>ROUND(E170*P170,2)</f>
        <v>0</v>
      </c>
      <c r="R170" s="176" t="s">
        <v>663</v>
      </c>
      <c r="S170" s="176" t="s">
        <v>239</v>
      </c>
      <c r="T170" s="177" t="s">
        <v>300</v>
      </c>
      <c r="U170" s="160">
        <v>0.16500000000000001</v>
      </c>
      <c r="V170" s="160">
        <f>ROUND(E170*U170,2)</f>
        <v>1.49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415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01" t="s">
        <v>2311</v>
      </c>
      <c r="D171" s="193"/>
      <c r="E171" s="194">
        <v>9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305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 x14ac:dyDescent="0.2">
      <c r="A172" s="171">
        <v>70</v>
      </c>
      <c r="B172" s="172" t="s">
        <v>2312</v>
      </c>
      <c r="C172" s="188" t="s">
        <v>2313</v>
      </c>
      <c r="D172" s="173" t="s">
        <v>252</v>
      </c>
      <c r="E172" s="174">
        <v>11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21</v>
      </c>
      <c r="M172" s="176">
        <f>G172*(1+L172/100)</f>
        <v>0</v>
      </c>
      <c r="N172" s="176">
        <v>2.0000000000000001E-4</v>
      </c>
      <c r="O172" s="176">
        <f>ROUND(E172*N172,2)</f>
        <v>0</v>
      </c>
      <c r="P172" s="176">
        <v>0</v>
      </c>
      <c r="Q172" s="176">
        <f>ROUND(E172*P172,2)</f>
        <v>0</v>
      </c>
      <c r="R172" s="176" t="s">
        <v>663</v>
      </c>
      <c r="S172" s="176" t="s">
        <v>239</v>
      </c>
      <c r="T172" s="177" t="s">
        <v>300</v>
      </c>
      <c r="U172" s="160">
        <v>0.20699999999999999</v>
      </c>
      <c r="V172" s="160">
        <f>ROUND(E172*U172,2)</f>
        <v>2.2799999999999998</v>
      </c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415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01" t="s">
        <v>2314</v>
      </c>
      <c r="D173" s="193"/>
      <c r="E173" s="194">
        <v>11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305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71">
        <v>71</v>
      </c>
      <c r="B174" s="172" t="s">
        <v>2315</v>
      </c>
      <c r="C174" s="188" t="s">
        <v>2316</v>
      </c>
      <c r="D174" s="173" t="s">
        <v>252</v>
      </c>
      <c r="E174" s="174">
        <v>4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5.1999999999999995E-4</v>
      </c>
      <c r="O174" s="176">
        <f>ROUND(E174*N174,2)</f>
        <v>0</v>
      </c>
      <c r="P174" s="176">
        <v>0</v>
      </c>
      <c r="Q174" s="176">
        <f>ROUND(E174*P174,2)</f>
        <v>0</v>
      </c>
      <c r="R174" s="176" t="s">
        <v>663</v>
      </c>
      <c r="S174" s="176" t="s">
        <v>239</v>
      </c>
      <c r="T174" s="177" t="s">
        <v>300</v>
      </c>
      <c r="U174" s="160">
        <v>0.26900000000000002</v>
      </c>
      <c r="V174" s="160">
        <f>ROUND(E174*U174,2)</f>
        <v>1.08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415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01" t="s">
        <v>2317</v>
      </c>
      <c r="D175" s="193"/>
      <c r="E175" s="194">
        <v>4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305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 x14ac:dyDescent="0.2">
      <c r="A176" s="171">
        <v>72</v>
      </c>
      <c r="B176" s="172" t="s">
        <v>2318</v>
      </c>
      <c r="C176" s="188" t="s">
        <v>2319</v>
      </c>
      <c r="D176" s="173" t="s">
        <v>252</v>
      </c>
      <c r="E176" s="174">
        <v>2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7.6999999999999996E-4</v>
      </c>
      <c r="O176" s="176">
        <f>ROUND(E176*N176,2)</f>
        <v>0</v>
      </c>
      <c r="P176" s="176">
        <v>0</v>
      </c>
      <c r="Q176" s="176">
        <f>ROUND(E176*P176,2)</f>
        <v>0</v>
      </c>
      <c r="R176" s="176" t="s">
        <v>663</v>
      </c>
      <c r="S176" s="176" t="s">
        <v>239</v>
      </c>
      <c r="T176" s="177" t="s">
        <v>300</v>
      </c>
      <c r="U176" s="160">
        <v>0.35099999999999998</v>
      </c>
      <c r="V176" s="160">
        <f>ROUND(E176*U176,2)</f>
        <v>0.7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415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01" t="s">
        <v>2320</v>
      </c>
      <c r="D177" s="193"/>
      <c r="E177" s="194">
        <v>2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305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 x14ac:dyDescent="0.2">
      <c r="A178" s="171">
        <v>73</v>
      </c>
      <c r="B178" s="172" t="s">
        <v>2321</v>
      </c>
      <c r="C178" s="188" t="s">
        <v>2322</v>
      </c>
      <c r="D178" s="173" t="s">
        <v>252</v>
      </c>
      <c r="E178" s="174">
        <v>1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6">
        <v>2.3000000000000001E-4</v>
      </c>
      <c r="O178" s="176">
        <f>ROUND(E178*N178,2)</f>
        <v>0</v>
      </c>
      <c r="P178" s="176">
        <v>0</v>
      </c>
      <c r="Q178" s="176">
        <f>ROUND(E178*P178,2)</f>
        <v>0</v>
      </c>
      <c r="R178" s="176" t="s">
        <v>663</v>
      </c>
      <c r="S178" s="176" t="s">
        <v>239</v>
      </c>
      <c r="T178" s="177" t="s">
        <v>300</v>
      </c>
      <c r="U178" s="160">
        <v>0.16500000000000001</v>
      </c>
      <c r="V178" s="160">
        <f>ROUND(E178*U178,2)</f>
        <v>0.17</v>
      </c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415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201" t="s">
        <v>2270</v>
      </c>
      <c r="D179" s="193"/>
      <c r="E179" s="194">
        <v>1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305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1" x14ac:dyDescent="0.2">
      <c r="A180" s="171">
        <v>74</v>
      </c>
      <c r="B180" s="172" t="s">
        <v>2323</v>
      </c>
      <c r="C180" s="188" t="s">
        <v>2324</v>
      </c>
      <c r="D180" s="173" t="s">
        <v>252</v>
      </c>
      <c r="E180" s="174">
        <v>1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3.3E-4</v>
      </c>
      <c r="O180" s="176">
        <f>ROUND(E180*N180,2)</f>
        <v>0</v>
      </c>
      <c r="P180" s="176">
        <v>0</v>
      </c>
      <c r="Q180" s="176">
        <f>ROUND(E180*P180,2)</f>
        <v>0</v>
      </c>
      <c r="R180" s="176" t="s">
        <v>663</v>
      </c>
      <c r="S180" s="176" t="s">
        <v>239</v>
      </c>
      <c r="T180" s="177" t="s">
        <v>300</v>
      </c>
      <c r="U180" s="160">
        <v>0.20699999999999999</v>
      </c>
      <c r="V180" s="160">
        <f>ROUND(E180*U180,2)</f>
        <v>0.21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415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01" t="s">
        <v>2270</v>
      </c>
      <c r="D181" s="193"/>
      <c r="E181" s="194">
        <v>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305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 x14ac:dyDescent="0.2">
      <c r="A182" s="171">
        <v>75</v>
      </c>
      <c r="B182" s="172" t="s">
        <v>2325</v>
      </c>
      <c r="C182" s="188" t="s">
        <v>2326</v>
      </c>
      <c r="D182" s="173" t="s">
        <v>252</v>
      </c>
      <c r="E182" s="174">
        <v>1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0</v>
      </c>
      <c r="O182" s="176">
        <f>ROUND(E182*N182,2)</f>
        <v>0</v>
      </c>
      <c r="P182" s="176">
        <v>0</v>
      </c>
      <c r="Q182" s="176">
        <f>ROUND(E182*P182,2)</f>
        <v>0</v>
      </c>
      <c r="R182" s="176" t="s">
        <v>663</v>
      </c>
      <c r="S182" s="176" t="s">
        <v>239</v>
      </c>
      <c r="T182" s="177" t="s">
        <v>300</v>
      </c>
      <c r="U182" s="160">
        <v>0.20699999999999999</v>
      </c>
      <c r="V182" s="160">
        <f>ROUND(E182*U182,2)</f>
        <v>0.21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415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01" t="s">
        <v>2270</v>
      </c>
      <c r="D183" s="193"/>
      <c r="E183" s="194">
        <v>1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305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ht="22.5" outlineLevel="1" x14ac:dyDescent="0.2">
      <c r="A184" s="171">
        <v>76</v>
      </c>
      <c r="B184" s="172" t="s">
        <v>2327</v>
      </c>
      <c r="C184" s="188" t="s">
        <v>2328</v>
      </c>
      <c r="D184" s="173" t="s">
        <v>252</v>
      </c>
      <c r="E184" s="174">
        <v>1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6" t="s">
        <v>663</v>
      </c>
      <c r="S184" s="176" t="s">
        <v>239</v>
      </c>
      <c r="T184" s="177" t="s">
        <v>300</v>
      </c>
      <c r="U184" s="160">
        <v>0.35099999999999998</v>
      </c>
      <c r="V184" s="160">
        <f>ROUND(E184*U184,2)</f>
        <v>0.35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415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201" t="s">
        <v>2270</v>
      </c>
      <c r="D185" s="193"/>
      <c r="E185" s="194">
        <v>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305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1" x14ac:dyDescent="0.2">
      <c r="A186" s="171">
        <v>77</v>
      </c>
      <c r="B186" s="172" t="s">
        <v>2329</v>
      </c>
      <c r="C186" s="188" t="s">
        <v>2330</v>
      </c>
      <c r="D186" s="173" t="s">
        <v>252</v>
      </c>
      <c r="E186" s="174">
        <v>1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2.4000000000000001E-4</v>
      </c>
      <c r="O186" s="176">
        <f>ROUND(E186*N186,2)</f>
        <v>0</v>
      </c>
      <c r="P186" s="176">
        <v>0</v>
      </c>
      <c r="Q186" s="176">
        <f>ROUND(E186*P186,2)</f>
        <v>0</v>
      </c>
      <c r="R186" s="176" t="s">
        <v>663</v>
      </c>
      <c r="S186" s="176" t="s">
        <v>239</v>
      </c>
      <c r="T186" s="177" t="s">
        <v>300</v>
      </c>
      <c r="U186" s="160">
        <v>0.20699999999999999</v>
      </c>
      <c r="V186" s="160">
        <f>ROUND(E186*U186,2)</f>
        <v>0.21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415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201" t="s">
        <v>2270</v>
      </c>
      <c r="D187" s="193"/>
      <c r="E187" s="194">
        <v>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305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22.5" outlineLevel="1" x14ac:dyDescent="0.2">
      <c r="A188" s="171">
        <v>78</v>
      </c>
      <c r="B188" s="172" t="s">
        <v>2331</v>
      </c>
      <c r="C188" s="188" t="s">
        <v>2332</v>
      </c>
      <c r="D188" s="173" t="s">
        <v>252</v>
      </c>
      <c r="E188" s="174">
        <v>1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4.8000000000000001E-4</v>
      </c>
      <c r="O188" s="176">
        <f>ROUND(E188*N188,2)</f>
        <v>0</v>
      </c>
      <c r="P188" s="176">
        <v>0</v>
      </c>
      <c r="Q188" s="176">
        <f>ROUND(E188*P188,2)</f>
        <v>0</v>
      </c>
      <c r="R188" s="176" t="s">
        <v>663</v>
      </c>
      <c r="S188" s="176" t="s">
        <v>239</v>
      </c>
      <c r="T188" s="177" t="s">
        <v>300</v>
      </c>
      <c r="U188" s="160">
        <v>0.26900000000000002</v>
      </c>
      <c r="V188" s="160">
        <f>ROUND(E188*U188,2)</f>
        <v>0.27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415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201" t="s">
        <v>2270</v>
      </c>
      <c r="D189" s="193"/>
      <c r="E189" s="194">
        <v>1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305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71">
        <v>79</v>
      </c>
      <c r="B190" s="172" t="s">
        <v>2333</v>
      </c>
      <c r="C190" s="188" t="s">
        <v>2334</v>
      </c>
      <c r="D190" s="173" t="s">
        <v>252</v>
      </c>
      <c r="E190" s="174">
        <v>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0.03</v>
      </c>
      <c r="O190" s="176">
        <f>ROUND(E190*N190,2)</f>
        <v>0.03</v>
      </c>
      <c r="P190" s="176">
        <v>0</v>
      </c>
      <c r="Q190" s="176">
        <f>ROUND(E190*P190,2)</f>
        <v>0</v>
      </c>
      <c r="R190" s="176" t="s">
        <v>663</v>
      </c>
      <c r="S190" s="176" t="s">
        <v>239</v>
      </c>
      <c r="T190" s="177" t="s">
        <v>300</v>
      </c>
      <c r="U190" s="160">
        <v>1.6439999999999999</v>
      </c>
      <c r="V190" s="160">
        <f>ROUND(E190*U190,2)</f>
        <v>1.64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415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201" t="s">
        <v>2270</v>
      </c>
      <c r="D191" s="193"/>
      <c r="E191" s="194">
        <v>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305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33.75" outlineLevel="1" x14ac:dyDescent="0.2">
      <c r="A192" s="171">
        <v>80</v>
      </c>
      <c r="B192" s="172" t="s">
        <v>2335</v>
      </c>
      <c r="C192" s="188" t="s">
        <v>2336</v>
      </c>
      <c r="D192" s="173" t="s">
        <v>252</v>
      </c>
      <c r="E192" s="174">
        <v>1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7.0899999999999999E-3</v>
      </c>
      <c r="O192" s="176">
        <f>ROUND(E192*N192,2)</f>
        <v>0.01</v>
      </c>
      <c r="P192" s="176">
        <v>0</v>
      </c>
      <c r="Q192" s="176">
        <f>ROUND(E192*P192,2)</f>
        <v>0</v>
      </c>
      <c r="R192" s="176" t="s">
        <v>663</v>
      </c>
      <c r="S192" s="176" t="s">
        <v>239</v>
      </c>
      <c r="T192" s="177" t="s">
        <v>300</v>
      </c>
      <c r="U192" s="160">
        <v>0.47599999999999998</v>
      </c>
      <c r="V192" s="160">
        <f>ROUND(E192*U192,2)</f>
        <v>0.48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415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201" t="s">
        <v>2270</v>
      </c>
      <c r="D193" s="193"/>
      <c r="E193" s="194">
        <v>1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305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71">
        <v>81</v>
      </c>
      <c r="B194" s="172" t="s">
        <v>2337</v>
      </c>
      <c r="C194" s="188" t="s">
        <v>2338</v>
      </c>
      <c r="D194" s="173" t="s">
        <v>342</v>
      </c>
      <c r="E194" s="174">
        <v>380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6" t="s">
        <v>663</v>
      </c>
      <c r="S194" s="176" t="s">
        <v>239</v>
      </c>
      <c r="T194" s="177" t="s">
        <v>300</v>
      </c>
      <c r="U194" s="160">
        <v>0</v>
      </c>
      <c r="V194" s="160">
        <f>ROUND(E194*U194,2)</f>
        <v>0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301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201" t="s">
        <v>2339</v>
      </c>
      <c r="D195" s="193"/>
      <c r="E195" s="194">
        <v>380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305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71">
        <v>82</v>
      </c>
      <c r="B196" s="172" t="s">
        <v>2340</v>
      </c>
      <c r="C196" s="188" t="s">
        <v>2341</v>
      </c>
      <c r="D196" s="173" t="s">
        <v>342</v>
      </c>
      <c r="E196" s="174">
        <v>380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 t="s">
        <v>663</v>
      </c>
      <c r="S196" s="176" t="s">
        <v>239</v>
      </c>
      <c r="T196" s="177" t="s">
        <v>300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301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01" t="s">
        <v>2339</v>
      </c>
      <c r="D197" s="193"/>
      <c r="E197" s="194">
        <v>380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305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 x14ac:dyDescent="0.2">
      <c r="A198" s="171">
        <v>83</v>
      </c>
      <c r="B198" s="172" t="s">
        <v>2342</v>
      </c>
      <c r="C198" s="188" t="s">
        <v>2343</v>
      </c>
      <c r="D198" s="173" t="s">
        <v>483</v>
      </c>
      <c r="E198" s="174">
        <v>8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1.7000000000000001E-4</v>
      </c>
      <c r="O198" s="176">
        <f>ROUND(E198*N198,2)</f>
        <v>0</v>
      </c>
      <c r="P198" s="176">
        <v>0</v>
      </c>
      <c r="Q198" s="176">
        <f>ROUND(E198*P198,2)</f>
        <v>0</v>
      </c>
      <c r="R198" s="176" t="s">
        <v>663</v>
      </c>
      <c r="S198" s="176" t="s">
        <v>239</v>
      </c>
      <c r="T198" s="177" t="s">
        <v>300</v>
      </c>
      <c r="U198" s="160">
        <v>0.22700000000000001</v>
      </c>
      <c r="V198" s="160">
        <f>ROUND(E198*U198,2)</f>
        <v>1.82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415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01" t="s">
        <v>2262</v>
      </c>
      <c r="D199" s="193"/>
      <c r="E199" s="194">
        <v>8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305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 x14ac:dyDescent="0.2">
      <c r="A200" s="171">
        <v>84</v>
      </c>
      <c r="B200" s="172" t="s">
        <v>2344</v>
      </c>
      <c r="C200" s="188" t="s">
        <v>2345</v>
      </c>
      <c r="D200" s="173" t="s">
        <v>252</v>
      </c>
      <c r="E200" s="174">
        <v>4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6.4999999999999997E-4</v>
      </c>
      <c r="O200" s="176">
        <f>ROUND(E200*N200,2)</f>
        <v>0</v>
      </c>
      <c r="P200" s="176">
        <v>0</v>
      </c>
      <c r="Q200" s="176">
        <f>ROUND(E200*P200,2)</f>
        <v>0</v>
      </c>
      <c r="R200" s="176" t="s">
        <v>2346</v>
      </c>
      <c r="S200" s="176" t="s">
        <v>239</v>
      </c>
      <c r="T200" s="177" t="s">
        <v>300</v>
      </c>
      <c r="U200" s="160">
        <v>0.16500000000000001</v>
      </c>
      <c r="V200" s="160">
        <f>ROUND(E200*U200,2)</f>
        <v>0.66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415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201" t="s">
        <v>2317</v>
      </c>
      <c r="D201" s="193"/>
      <c r="E201" s="194">
        <v>4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305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179">
        <v>85</v>
      </c>
      <c r="B202" s="180" t="s">
        <v>2347</v>
      </c>
      <c r="C202" s="189" t="s">
        <v>2348</v>
      </c>
      <c r="D202" s="181" t="s">
        <v>252</v>
      </c>
      <c r="E202" s="182">
        <v>0</v>
      </c>
      <c r="F202" s="183"/>
      <c r="G202" s="184">
        <f>ROUND(E202*F202,2)</f>
        <v>0</v>
      </c>
      <c r="H202" s="183"/>
      <c r="I202" s="184">
        <f>ROUND(E202*H202,2)</f>
        <v>0</v>
      </c>
      <c r="J202" s="183"/>
      <c r="K202" s="184">
        <f>ROUND(E202*J202,2)</f>
        <v>0</v>
      </c>
      <c r="L202" s="184">
        <v>21</v>
      </c>
      <c r="M202" s="184">
        <f>G202*(1+L202/100)</f>
        <v>0</v>
      </c>
      <c r="N202" s="184">
        <v>0</v>
      </c>
      <c r="O202" s="184">
        <f>ROUND(E202*N202,2)</f>
        <v>0</v>
      </c>
      <c r="P202" s="184">
        <v>0</v>
      </c>
      <c r="Q202" s="184">
        <f>ROUND(E202*P202,2)</f>
        <v>0</v>
      </c>
      <c r="R202" s="184" t="s">
        <v>2346</v>
      </c>
      <c r="S202" s="184" t="s">
        <v>239</v>
      </c>
      <c r="T202" s="185" t="s">
        <v>300</v>
      </c>
      <c r="U202" s="160">
        <v>0.13400000000000001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415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79">
        <v>86</v>
      </c>
      <c r="B203" s="180" t="s">
        <v>2349</v>
      </c>
      <c r="C203" s="189" t="s">
        <v>2350</v>
      </c>
      <c r="D203" s="181" t="s">
        <v>2351</v>
      </c>
      <c r="E203" s="182">
        <v>1</v>
      </c>
      <c r="F203" s="183"/>
      <c r="G203" s="184">
        <f>ROUND(E203*F203,2)</f>
        <v>0</v>
      </c>
      <c r="H203" s="183"/>
      <c r="I203" s="184">
        <f>ROUND(E203*H203,2)</f>
        <v>0</v>
      </c>
      <c r="J203" s="183"/>
      <c r="K203" s="184">
        <f>ROUND(E203*J203,2)</f>
        <v>0</v>
      </c>
      <c r="L203" s="184">
        <v>21</v>
      </c>
      <c r="M203" s="184">
        <f>G203*(1+L203/100)</f>
        <v>0</v>
      </c>
      <c r="N203" s="184">
        <v>0</v>
      </c>
      <c r="O203" s="184">
        <f>ROUND(E203*N203,2)</f>
        <v>0</v>
      </c>
      <c r="P203" s="184">
        <v>0</v>
      </c>
      <c r="Q203" s="184">
        <f>ROUND(E203*P203,2)</f>
        <v>0</v>
      </c>
      <c r="R203" s="184"/>
      <c r="S203" s="184" t="s">
        <v>253</v>
      </c>
      <c r="T203" s="185" t="s">
        <v>240</v>
      </c>
      <c r="U203" s="160">
        <v>0</v>
      </c>
      <c r="V203" s="160">
        <f>ROUND(E203*U203,2)</f>
        <v>0</v>
      </c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301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79">
        <v>87</v>
      </c>
      <c r="B204" s="180" t="s">
        <v>2352</v>
      </c>
      <c r="C204" s="189" t="s">
        <v>2353</v>
      </c>
      <c r="D204" s="181" t="s">
        <v>2351</v>
      </c>
      <c r="E204" s="182">
        <v>1</v>
      </c>
      <c r="F204" s="183"/>
      <c r="G204" s="184">
        <f>ROUND(E204*F204,2)</f>
        <v>0</v>
      </c>
      <c r="H204" s="183"/>
      <c r="I204" s="184">
        <f>ROUND(E204*H204,2)</f>
        <v>0</v>
      </c>
      <c r="J204" s="183"/>
      <c r="K204" s="184">
        <f>ROUND(E204*J204,2)</f>
        <v>0</v>
      </c>
      <c r="L204" s="184">
        <v>21</v>
      </c>
      <c r="M204" s="184">
        <f>G204*(1+L204/100)</f>
        <v>0</v>
      </c>
      <c r="N204" s="184">
        <v>0</v>
      </c>
      <c r="O204" s="184">
        <f>ROUND(E204*N204,2)</f>
        <v>0</v>
      </c>
      <c r="P204" s="184">
        <v>0</v>
      </c>
      <c r="Q204" s="184">
        <f>ROUND(E204*P204,2)</f>
        <v>0</v>
      </c>
      <c r="R204" s="184"/>
      <c r="S204" s="184" t="s">
        <v>253</v>
      </c>
      <c r="T204" s="185" t="s">
        <v>240</v>
      </c>
      <c r="U204" s="160">
        <v>0</v>
      </c>
      <c r="V204" s="160">
        <f>ROUND(E204*U204,2)</f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301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33.75" outlineLevel="1" x14ac:dyDescent="0.2">
      <c r="A205" s="171">
        <v>88</v>
      </c>
      <c r="B205" s="172" t="s">
        <v>2354</v>
      </c>
      <c r="C205" s="188" t="s">
        <v>2355</v>
      </c>
      <c r="D205" s="173" t="s">
        <v>342</v>
      </c>
      <c r="E205" s="174">
        <v>35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21</v>
      </c>
      <c r="M205" s="176">
        <f>G205*(1+L205/100)</f>
        <v>0</v>
      </c>
      <c r="N205" s="176">
        <v>3.1E-4</v>
      </c>
      <c r="O205" s="176">
        <f>ROUND(E205*N205,2)</f>
        <v>0.01</v>
      </c>
      <c r="P205" s="176">
        <v>0</v>
      </c>
      <c r="Q205" s="176">
        <f>ROUND(E205*P205,2)</f>
        <v>0</v>
      </c>
      <c r="R205" s="176" t="s">
        <v>459</v>
      </c>
      <c r="S205" s="176" t="s">
        <v>239</v>
      </c>
      <c r="T205" s="177" t="s">
        <v>300</v>
      </c>
      <c r="U205" s="160">
        <v>0</v>
      </c>
      <c r="V205" s="160">
        <f>ROUND(E205*U205,2)</f>
        <v>0</v>
      </c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460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201" t="s">
        <v>2252</v>
      </c>
      <c r="D206" s="193"/>
      <c r="E206" s="194">
        <v>35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305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33.75" outlineLevel="1" x14ac:dyDescent="0.2">
      <c r="A207" s="171">
        <v>89</v>
      </c>
      <c r="B207" s="172" t="s">
        <v>2356</v>
      </c>
      <c r="C207" s="188" t="s">
        <v>2357</v>
      </c>
      <c r="D207" s="173" t="s">
        <v>342</v>
      </c>
      <c r="E207" s="174">
        <v>8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6">
        <v>3.4000000000000002E-4</v>
      </c>
      <c r="O207" s="176">
        <f>ROUND(E207*N207,2)</f>
        <v>0</v>
      </c>
      <c r="P207" s="176">
        <v>0</v>
      </c>
      <c r="Q207" s="176">
        <f>ROUND(E207*P207,2)</f>
        <v>0</v>
      </c>
      <c r="R207" s="176" t="s">
        <v>459</v>
      </c>
      <c r="S207" s="176" t="s">
        <v>239</v>
      </c>
      <c r="T207" s="177" t="s">
        <v>300</v>
      </c>
      <c r="U207" s="160">
        <v>0</v>
      </c>
      <c r="V207" s="160">
        <f>ROUND(E207*U207,2)</f>
        <v>0</v>
      </c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460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201" t="s">
        <v>2262</v>
      </c>
      <c r="D208" s="193"/>
      <c r="E208" s="194">
        <v>8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305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33.75" outlineLevel="1" x14ac:dyDescent="0.2">
      <c r="A209" s="171">
        <v>90</v>
      </c>
      <c r="B209" s="172" t="s">
        <v>2358</v>
      </c>
      <c r="C209" s="188" t="s">
        <v>2359</v>
      </c>
      <c r="D209" s="173" t="s">
        <v>342</v>
      </c>
      <c r="E209" s="174">
        <v>8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6">
        <v>7.3999999999999999E-4</v>
      </c>
      <c r="O209" s="176">
        <f>ROUND(E209*N209,2)</f>
        <v>0.01</v>
      </c>
      <c r="P209" s="176">
        <v>0</v>
      </c>
      <c r="Q209" s="176">
        <f>ROUND(E209*P209,2)</f>
        <v>0</v>
      </c>
      <c r="R209" s="176" t="s">
        <v>459</v>
      </c>
      <c r="S209" s="176" t="s">
        <v>239</v>
      </c>
      <c r="T209" s="177" t="s">
        <v>300</v>
      </c>
      <c r="U209" s="160">
        <v>0</v>
      </c>
      <c r="V209" s="160">
        <f>ROUND(E209*U209,2)</f>
        <v>0</v>
      </c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460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201" t="s">
        <v>2262</v>
      </c>
      <c r="D210" s="193"/>
      <c r="E210" s="194">
        <v>8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305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9">
        <v>91</v>
      </c>
      <c r="B211" s="180" t="s">
        <v>2360</v>
      </c>
      <c r="C211" s="189" t="s">
        <v>2361</v>
      </c>
      <c r="D211" s="181" t="s">
        <v>289</v>
      </c>
      <c r="E211" s="182">
        <v>4</v>
      </c>
      <c r="F211" s="183"/>
      <c r="G211" s="184">
        <f>ROUND(E211*F211,2)</f>
        <v>0</v>
      </c>
      <c r="H211" s="183"/>
      <c r="I211" s="184">
        <f>ROUND(E211*H211,2)</f>
        <v>0</v>
      </c>
      <c r="J211" s="183"/>
      <c r="K211" s="184">
        <f>ROUND(E211*J211,2)</f>
        <v>0</v>
      </c>
      <c r="L211" s="184">
        <v>21</v>
      </c>
      <c r="M211" s="184">
        <f>G211*(1+L211/100)</f>
        <v>0</v>
      </c>
      <c r="N211" s="184">
        <v>0</v>
      </c>
      <c r="O211" s="184">
        <f>ROUND(E211*N211,2)</f>
        <v>0</v>
      </c>
      <c r="P211" s="184">
        <v>0</v>
      </c>
      <c r="Q211" s="184">
        <f>ROUND(E211*P211,2)</f>
        <v>0</v>
      </c>
      <c r="R211" s="184"/>
      <c r="S211" s="184" t="s">
        <v>253</v>
      </c>
      <c r="T211" s="185" t="s">
        <v>240</v>
      </c>
      <c r="U211" s="160">
        <v>0</v>
      </c>
      <c r="V211" s="160">
        <f>ROUND(E211*U211,2)</f>
        <v>0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504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71">
        <v>92</v>
      </c>
      <c r="B212" s="172" t="s">
        <v>2362</v>
      </c>
      <c r="C212" s="188" t="s">
        <v>2363</v>
      </c>
      <c r="D212" s="173" t="s">
        <v>314</v>
      </c>
      <c r="E212" s="174">
        <v>1.92913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663</v>
      </c>
      <c r="S212" s="176" t="s">
        <v>239</v>
      </c>
      <c r="T212" s="177" t="s">
        <v>300</v>
      </c>
      <c r="U212" s="160">
        <v>1.327</v>
      </c>
      <c r="V212" s="160">
        <f>ROUND(E212*U212,2)</f>
        <v>2.56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631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65" t="s">
        <v>1990</v>
      </c>
      <c r="D213" s="266"/>
      <c r="E213" s="266"/>
      <c r="F213" s="266"/>
      <c r="G213" s="266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x14ac:dyDescent="0.2">
      <c r="A214" s="165" t="s">
        <v>234</v>
      </c>
      <c r="B214" s="166" t="s">
        <v>153</v>
      </c>
      <c r="C214" s="187" t="s">
        <v>154</v>
      </c>
      <c r="D214" s="167"/>
      <c r="E214" s="168"/>
      <c r="F214" s="169"/>
      <c r="G214" s="169">
        <f>SUMIF(AG215:AG227,"&lt;&gt;NOR",G215:G227)</f>
        <v>0</v>
      </c>
      <c r="H214" s="169"/>
      <c r="I214" s="169">
        <f>SUM(I215:I227)</f>
        <v>0</v>
      </c>
      <c r="J214" s="169"/>
      <c r="K214" s="169">
        <f>SUM(K215:K227)</f>
        <v>0</v>
      </c>
      <c r="L214" s="169"/>
      <c r="M214" s="169">
        <f>SUM(M215:M227)</f>
        <v>0</v>
      </c>
      <c r="N214" s="169"/>
      <c r="O214" s="169">
        <f>SUM(O215:O227)</f>
        <v>0.01</v>
      </c>
      <c r="P214" s="169"/>
      <c r="Q214" s="169">
        <f>SUM(Q215:Q227)</f>
        <v>0</v>
      </c>
      <c r="R214" s="169"/>
      <c r="S214" s="169"/>
      <c r="T214" s="170"/>
      <c r="U214" s="164"/>
      <c r="V214" s="164">
        <f>SUM(V215:V227)</f>
        <v>19.020000000000003</v>
      </c>
      <c r="W214" s="164"/>
      <c r="AG214" t="s">
        <v>235</v>
      </c>
    </row>
    <row r="215" spans="1:60" outlineLevel="1" x14ac:dyDescent="0.2">
      <c r="A215" s="179">
        <v>93</v>
      </c>
      <c r="B215" s="180" t="s">
        <v>2364</v>
      </c>
      <c r="C215" s="189" t="s">
        <v>2365</v>
      </c>
      <c r="D215" s="181" t="s">
        <v>483</v>
      </c>
      <c r="E215" s="182">
        <v>1</v>
      </c>
      <c r="F215" s="183"/>
      <c r="G215" s="184">
        <f t="shared" ref="G215:G226" si="7">ROUND(E215*F215,2)</f>
        <v>0</v>
      </c>
      <c r="H215" s="183"/>
      <c r="I215" s="184">
        <f t="shared" ref="I215:I226" si="8">ROUND(E215*H215,2)</f>
        <v>0</v>
      </c>
      <c r="J215" s="183"/>
      <c r="K215" s="184">
        <f t="shared" ref="K215:K226" si="9">ROUND(E215*J215,2)</f>
        <v>0</v>
      </c>
      <c r="L215" s="184">
        <v>21</v>
      </c>
      <c r="M215" s="184">
        <f t="shared" ref="M215:M226" si="10">G215*(1+L215/100)</f>
        <v>0</v>
      </c>
      <c r="N215" s="184">
        <v>1.383E-2</v>
      </c>
      <c r="O215" s="184">
        <f t="shared" ref="O215:O226" si="11">ROUND(E215*N215,2)</f>
        <v>0.01</v>
      </c>
      <c r="P215" s="184">
        <v>0</v>
      </c>
      <c r="Q215" s="184">
        <f t="shared" ref="Q215:Q226" si="12">ROUND(E215*P215,2)</f>
        <v>0</v>
      </c>
      <c r="R215" s="184" t="s">
        <v>663</v>
      </c>
      <c r="S215" s="184" t="s">
        <v>239</v>
      </c>
      <c r="T215" s="185" t="s">
        <v>300</v>
      </c>
      <c r="U215" s="160">
        <v>18.704999999999998</v>
      </c>
      <c r="V215" s="160">
        <f t="shared" ref="V215:V226" si="13">ROUND(E215*U215,2)</f>
        <v>18.71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301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79">
        <v>94</v>
      </c>
      <c r="B216" s="180" t="s">
        <v>2366</v>
      </c>
      <c r="C216" s="189" t="s">
        <v>2367</v>
      </c>
      <c r="D216" s="181" t="s">
        <v>483</v>
      </c>
      <c r="E216" s="182">
        <v>1</v>
      </c>
      <c r="F216" s="183"/>
      <c r="G216" s="184">
        <f t="shared" si="7"/>
        <v>0</v>
      </c>
      <c r="H216" s="183"/>
      <c r="I216" s="184">
        <f t="shared" si="8"/>
        <v>0</v>
      </c>
      <c r="J216" s="183"/>
      <c r="K216" s="184">
        <f t="shared" si="9"/>
        <v>0</v>
      </c>
      <c r="L216" s="184">
        <v>21</v>
      </c>
      <c r="M216" s="184">
        <f t="shared" si="10"/>
        <v>0</v>
      </c>
      <c r="N216" s="184">
        <v>0</v>
      </c>
      <c r="O216" s="184">
        <f t="shared" si="11"/>
        <v>0</v>
      </c>
      <c r="P216" s="184">
        <v>0</v>
      </c>
      <c r="Q216" s="184">
        <f t="shared" si="12"/>
        <v>0</v>
      </c>
      <c r="R216" s="184" t="s">
        <v>2346</v>
      </c>
      <c r="S216" s="184" t="s">
        <v>239</v>
      </c>
      <c r="T216" s="185" t="s">
        <v>300</v>
      </c>
      <c r="U216" s="160">
        <v>0.28100000000000003</v>
      </c>
      <c r="V216" s="160">
        <f t="shared" si="13"/>
        <v>0.28000000000000003</v>
      </c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301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 x14ac:dyDescent="0.2">
      <c r="A217" s="179">
        <v>95</v>
      </c>
      <c r="B217" s="180" t="s">
        <v>2368</v>
      </c>
      <c r="C217" s="189" t="s">
        <v>2369</v>
      </c>
      <c r="D217" s="181" t="s">
        <v>289</v>
      </c>
      <c r="E217" s="182">
        <v>1</v>
      </c>
      <c r="F217" s="183"/>
      <c r="G217" s="184">
        <f t="shared" si="7"/>
        <v>0</v>
      </c>
      <c r="H217" s="183"/>
      <c r="I217" s="184">
        <f t="shared" si="8"/>
        <v>0</v>
      </c>
      <c r="J217" s="183"/>
      <c r="K217" s="184">
        <f t="shared" si="9"/>
        <v>0</v>
      </c>
      <c r="L217" s="184">
        <v>21</v>
      </c>
      <c r="M217" s="184">
        <f t="shared" si="10"/>
        <v>0</v>
      </c>
      <c r="N217" s="184">
        <v>0</v>
      </c>
      <c r="O217" s="184">
        <f t="shared" si="11"/>
        <v>0</v>
      </c>
      <c r="P217" s="184">
        <v>0</v>
      </c>
      <c r="Q217" s="184">
        <f t="shared" si="12"/>
        <v>0</v>
      </c>
      <c r="R217" s="184" t="s">
        <v>2346</v>
      </c>
      <c r="S217" s="184" t="s">
        <v>239</v>
      </c>
      <c r="T217" s="185" t="s">
        <v>300</v>
      </c>
      <c r="U217" s="160">
        <v>0</v>
      </c>
      <c r="V217" s="160">
        <f t="shared" si="13"/>
        <v>0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301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9">
        <v>96</v>
      </c>
      <c r="B218" s="180" t="s">
        <v>2370</v>
      </c>
      <c r="C218" s="189" t="s">
        <v>2371</v>
      </c>
      <c r="D218" s="181" t="s">
        <v>2151</v>
      </c>
      <c r="E218" s="182">
        <v>1</v>
      </c>
      <c r="F218" s="183"/>
      <c r="G218" s="184">
        <f t="shared" si="7"/>
        <v>0</v>
      </c>
      <c r="H218" s="183"/>
      <c r="I218" s="184">
        <f t="shared" si="8"/>
        <v>0</v>
      </c>
      <c r="J218" s="183"/>
      <c r="K218" s="184">
        <f t="shared" si="9"/>
        <v>0</v>
      </c>
      <c r="L218" s="184">
        <v>21</v>
      </c>
      <c r="M218" s="184">
        <f t="shared" si="10"/>
        <v>0</v>
      </c>
      <c r="N218" s="184">
        <v>0</v>
      </c>
      <c r="O218" s="184">
        <f t="shared" si="11"/>
        <v>0</v>
      </c>
      <c r="P218" s="184">
        <v>0</v>
      </c>
      <c r="Q218" s="184">
        <f t="shared" si="12"/>
        <v>0</v>
      </c>
      <c r="R218" s="184"/>
      <c r="S218" s="184" t="s">
        <v>253</v>
      </c>
      <c r="T218" s="185" t="s">
        <v>240</v>
      </c>
      <c r="U218" s="160">
        <v>0</v>
      </c>
      <c r="V218" s="160">
        <f t="shared" si="13"/>
        <v>0</v>
      </c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301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79">
        <v>97</v>
      </c>
      <c r="B219" s="180" t="s">
        <v>2372</v>
      </c>
      <c r="C219" s="189" t="s">
        <v>2373</v>
      </c>
      <c r="D219" s="181" t="s">
        <v>2151</v>
      </c>
      <c r="E219" s="182">
        <v>1</v>
      </c>
      <c r="F219" s="183"/>
      <c r="G219" s="184">
        <f t="shared" si="7"/>
        <v>0</v>
      </c>
      <c r="H219" s="183"/>
      <c r="I219" s="184">
        <f t="shared" si="8"/>
        <v>0</v>
      </c>
      <c r="J219" s="183"/>
      <c r="K219" s="184">
        <f t="shared" si="9"/>
        <v>0</v>
      </c>
      <c r="L219" s="184">
        <v>21</v>
      </c>
      <c r="M219" s="184">
        <f t="shared" si="10"/>
        <v>0</v>
      </c>
      <c r="N219" s="184">
        <v>0</v>
      </c>
      <c r="O219" s="184">
        <f t="shared" si="11"/>
        <v>0</v>
      </c>
      <c r="P219" s="184">
        <v>0</v>
      </c>
      <c r="Q219" s="184">
        <f t="shared" si="12"/>
        <v>0</v>
      </c>
      <c r="R219" s="184"/>
      <c r="S219" s="184" t="s">
        <v>253</v>
      </c>
      <c r="T219" s="185" t="s">
        <v>240</v>
      </c>
      <c r="U219" s="160">
        <v>0</v>
      </c>
      <c r="V219" s="160">
        <f t="shared" si="13"/>
        <v>0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301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79">
        <v>98</v>
      </c>
      <c r="B220" s="180" t="s">
        <v>2374</v>
      </c>
      <c r="C220" s="189" t="s">
        <v>2375</v>
      </c>
      <c r="D220" s="181" t="s">
        <v>2151</v>
      </c>
      <c r="E220" s="182">
        <v>1</v>
      </c>
      <c r="F220" s="183"/>
      <c r="G220" s="184">
        <f t="shared" si="7"/>
        <v>0</v>
      </c>
      <c r="H220" s="183"/>
      <c r="I220" s="184">
        <f t="shared" si="8"/>
        <v>0</v>
      </c>
      <c r="J220" s="183"/>
      <c r="K220" s="184">
        <f t="shared" si="9"/>
        <v>0</v>
      </c>
      <c r="L220" s="184">
        <v>21</v>
      </c>
      <c r="M220" s="184">
        <f t="shared" si="10"/>
        <v>0</v>
      </c>
      <c r="N220" s="184">
        <v>0</v>
      </c>
      <c r="O220" s="184">
        <f t="shared" si="11"/>
        <v>0</v>
      </c>
      <c r="P220" s="184">
        <v>0</v>
      </c>
      <c r="Q220" s="184">
        <f t="shared" si="12"/>
        <v>0</v>
      </c>
      <c r="R220" s="184"/>
      <c r="S220" s="184" t="s">
        <v>253</v>
      </c>
      <c r="T220" s="185" t="s">
        <v>240</v>
      </c>
      <c r="U220" s="160">
        <v>0</v>
      </c>
      <c r="V220" s="160">
        <f t="shared" si="13"/>
        <v>0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301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79">
        <v>99</v>
      </c>
      <c r="B221" s="180" t="s">
        <v>2376</v>
      </c>
      <c r="C221" s="189" t="s">
        <v>2377</v>
      </c>
      <c r="D221" s="181" t="s">
        <v>2151</v>
      </c>
      <c r="E221" s="182">
        <v>1</v>
      </c>
      <c r="F221" s="183"/>
      <c r="G221" s="184">
        <f t="shared" si="7"/>
        <v>0</v>
      </c>
      <c r="H221" s="183"/>
      <c r="I221" s="184">
        <f t="shared" si="8"/>
        <v>0</v>
      </c>
      <c r="J221" s="183"/>
      <c r="K221" s="184">
        <f t="shared" si="9"/>
        <v>0</v>
      </c>
      <c r="L221" s="184">
        <v>21</v>
      </c>
      <c r="M221" s="184">
        <f t="shared" si="10"/>
        <v>0</v>
      </c>
      <c r="N221" s="184">
        <v>0</v>
      </c>
      <c r="O221" s="184">
        <f t="shared" si="11"/>
        <v>0</v>
      </c>
      <c r="P221" s="184">
        <v>0</v>
      </c>
      <c r="Q221" s="184">
        <f t="shared" si="12"/>
        <v>0</v>
      </c>
      <c r="R221" s="184"/>
      <c r="S221" s="184" t="s">
        <v>253</v>
      </c>
      <c r="T221" s="185" t="s">
        <v>240</v>
      </c>
      <c r="U221" s="160">
        <v>0</v>
      </c>
      <c r="V221" s="160">
        <f t="shared" si="13"/>
        <v>0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301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79">
        <v>100</v>
      </c>
      <c r="B222" s="180" t="s">
        <v>2378</v>
      </c>
      <c r="C222" s="189" t="s">
        <v>2379</v>
      </c>
      <c r="D222" s="181" t="s">
        <v>2151</v>
      </c>
      <c r="E222" s="182">
        <v>1</v>
      </c>
      <c r="F222" s="183"/>
      <c r="G222" s="184">
        <f t="shared" si="7"/>
        <v>0</v>
      </c>
      <c r="H222" s="183"/>
      <c r="I222" s="184">
        <f t="shared" si="8"/>
        <v>0</v>
      </c>
      <c r="J222" s="183"/>
      <c r="K222" s="184">
        <f t="shared" si="9"/>
        <v>0</v>
      </c>
      <c r="L222" s="184">
        <v>21</v>
      </c>
      <c r="M222" s="184">
        <f t="shared" si="10"/>
        <v>0</v>
      </c>
      <c r="N222" s="184">
        <v>0</v>
      </c>
      <c r="O222" s="184">
        <f t="shared" si="11"/>
        <v>0</v>
      </c>
      <c r="P222" s="184">
        <v>0</v>
      </c>
      <c r="Q222" s="184">
        <f t="shared" si="12"/>
        <v>0</v>
      </c>
      <c r="R222" s="184"/>
      <c r="S222" s="184" t="s">
        <v>253</v>
      </c>
      <c r="T222" s="185" t="s">
        <v>240</v>
      </c>
      <c r="U222" s="160">
        <v>0</v>
      </c>
      <c r="V222" s="160">
        <f t="shared" si="13"/>
        <v>0</v>
      </c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301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79">
        <v>101</v>
      </c>
      <c r="B223" s="180" t="s">
        <v>2380</v>
      </c>
      <c r="C223" s="189" t="s">
        <v>2381</v>
      </c>
      <c r="D223" s="181" t="s">
        <v>2151</v>
      </c>
      <c r="E223" s="182">
        <v>1</v>
      </c>
      <c r="F223" s="183"/>
      <c r="G223" s="184">
        <f t="shared" si="7"/>
        <v>0</v>
      </c>
      <c r="H223" s="183"/>
      <c r="I223" s="184">
        <f t="shared" si="8"/>
        <v>0</v>
      </c>
      <c r="J223" s="183"/>
      <c r="K223" s="184">
        <f t="shared" si="9"/>
        <v>0</v>
      </c>
      <c r="L223" s="184">
        <v>21</v>
      </c>
      <c r="M223" s="184">
        <f t="shared" si="10"/>
        <v>0</v>
      </c>
      <c r="N223" s="184">
        <v>0</v>
      </c>
      <c r="O223" s="184">
        <f t="shared" si="11"/>
        <v>0</v>
      </c>
      <c r="P223" s="184">
        <v>0</v>
      </c>
      <c r="Q223" s="184">
        <f t="shared" si="12"/>
        <v>0</v>
      </c>
      <c r="R223" s="184"/>
      <c r="S223" s="184" t="s">
        <v>253</v>
      </c>
      <c r="T223" s="185" t="s">
        <v>240</v>
      </c>
      <c r="U223" s="160">
        <v>0</v>
      </c>
      <c r="V223" s="160">
        <f t="shared" si="13"/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301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79">
        <v>102</v>
      </c>
      <c r="B224" s="180" t="s">
        <v>2382</v>
      </c>
      <c r="C224" s="189" t="s">
        <v>2383</v>
      </c>
      <c r="D224" s="181" t="s">
        <v>2151</v>
      </c>
      <c r="E224" s="182">
        <v>1</v>
      </c>
      <c r="F224" s="183"/>
      <c r="G224" s="184">
        <f t="shared" si="7"/>
        <v>0</v>
      </c>
      <c r="H224" s="183"/>
      <c r="I224" s="184">
        <f t="shared" si="8"/>
        <v>0</v>
      </c>
      <c r="J224" s="183"/>
      <c r="K224" s="184">
        <f t="shared" si="9"/>
        <v>0</v>
      </c>
      <c r="L224" s="184">
        <v>21</v>
      </c>
      <c r="M224" s="184">
        <f t="shared" si="10"/>
        <v>0</v>
      </c>
      <c r="N224" s="184">
        <v>0</v>
      </c>
      <c r="O224" s="184">
        <f t="shared" si="11"/>
        <v>0</v>
      </c>
      <c r="P224" s="184">
        <v>0</v>
      </c>
      <c r="Q224" s="184">
        <f t="shared" si="12"/>
        <v>0</v>
      </c>
      <c r="R224" s="184"/>
      <c r="S224" s="184" t="s">
        <v>253</v>
      </c>
      <c r="T224" s="185" t="s">
        <v>240</v>
      </c>
      <c r="U224" s="160">
        <v>0</v>
      </c>
      <c r="V224" s="160">
        <f t="shared" si="13"/>
        <v>0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301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79">
        <v>103</v>
      </c>
      <c r="B225" s="180" t="s">
        <v>2384</v>
      </c>
      <c r="C225" s="189" t="s">
        <v>2385</v>
      </c>
      <c r="D225" s="181" t="s">
        <v>2151</v>
      </c>
      <c r="E225" s="182">
        <v>1</v>
      </c>
      <c r="F225" s="183"/>
      <c r="G225" s="184">
        <f t="shared" si="7"/>
        <v>0</v>
      </c>
      <c r="H225" s="183"/>
      <c r="I225" s="184">
        <f t="shared" si="8"/>
        <v>0</v>
      </c>
      <c r="J225" s="183"/>
      <c r="K225" s="184">
        <f t="shared" si="9"/>
        <v>0</v>
      </c>
      <c r="L225" s="184">
        <v>21</v>
      </c>
      <c r="M225" s="184">
        <f t="shared" si="10"/>
        <v>0</v>
      </c>
      <c r="N225" s="184">
        <v>0</v>
      </c>
      <c r="O225" s="184">
        <f t="shared" si="11"/>
        <v>0</v>
      </c>
      <c r="P225" s="184">
        <v>0</v>
      </c>
      <c r="Q225" s="184">
        <f t="shared" si="12"/>
        <v>0</v>
      </c>
      <c r="R225" s="184"/>
      <c r="S225" s="184" t="s">
        <v>253</v>
      </c>
      <c r="T225" s="185" t="s">
        <v>240</v>
      </c>
      <c r="U225" s="160">
        <v>0</v>
      </c>
      <c r="V225" s="160">
        <f t="shared" si="13"/>
        <v>0</v>
      </c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301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71">
        <v>104</v>
      </c>
      <c r="B226" s="172" t="s">
        <v>2386</v>
      </c>
      <c r="C226" s="188" t="s">
        <v>2387</v>
      </c>
      <c r="D226" s="173" t="s">
        <v>314</v>
      </c>
      <c r="E226" s="174">
        <v>1.383E-2</v>
      </c>
      <c r="F226" s="175"/>
      <c r="G226" s="176">
        <f t="shared" si="7"/>
        <v>0</v>
      </c>
      <c r="H226" s="175"/>
      <c r="I226" s="176">
        <f t="shared" si="8"/>
        <v>0</v>
      </c>
      <c r="J226" s="175"/>
      <c r="K226" s="176">
        <f t="shared" si="9"/>
        <v>0</v>
      </c>
      <c r="L226" s="176">
        <v>21</v>
      </c>
      <c r="M226" s="176">
        <f t="shared" si="10"/>
        <v>0</v>
      </c>
      <c r="N226" s="176">
        <v>0</v>
      </c>
      <c r="O226" s="176">
        <f t="shared" si="11"/>
        <v>0</v>
      </c>
      <c r="P226" s="176">
        <v>0</v>
      </c>
      <c r="Q226" s="176">
        <f t="shared" si="12"/>
        <v>0</v>
      </c>
      <c r="R226" s="176" t="s">
        <v>663</v>
      </c>
      <c r="S226" s="176" t="s">
        <v>239</v>
      </c>
      <c r="T226" s="177" t="s">
        <v>300</v>
      </c>
      <c r="U226" s="160">
        <v>2.3639999999999999</v>
      </c>
      <c r="V226" s="160">
        <f t="shared" si="13"/>
        <v>0.03</v>
      </c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631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265" t="s">
        <v>1990</v>
      </c>
      <c r="D227" s="266"/>
      <c r="E227" s="266"/>
      <c r="F227" s="266"/>
      <c r="G227" s="266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x14ac:dyDescent="0.2">
      <c r="A228" s="165" t="s">
        <v>234</v>
      </c>
      <c r="B228" s="166" t="s">
        <v>155</v>
      </c>
      <c r="C228" s="187" t="s">
        <v>156</v>
      </c>
      <c r="D228" s="167"/>
      <c r="E228" s="168"/>
      <c r="F228" s="169"/>
      <c r="G228" s="169">
        <f>SUMIF(AG229:AG336,"&lt;&gt;NOR",G229:G336)</f>
        <v>0</v>
      </c>
      <c r="H228" s="169"/>
      <c r="I228" s="169">
        <f>SUM(I229:I336)</f>
        <v>0</v>
      </c>
      <c r="J228" s="169"/>
      <c r="K228" s="169">
        <f>SUM(K229:K336)</f>
        <v>0</v>
      </c>
      <c r="L228" s="169"/>
      <c r="M228" s="169">
        <f>SUM(M229:M336)</f>
        <v>0</v>
      </c>
      <c r="N228" s="169"/>
      <c r="O228" s="169">
        <f>SUM(O229:O336)</f>
        <v>0.72000000000000008</v>
      </c>
      <c r="P228" s="169"/>
      <c r="Q228" s="169">
        <f>SUM(Q229:Q336)</f>
        <v>0</v>
      </c>
      <c r="R228" s="169"/>
      <c r="S228" s="169"/>
      <c r="T228" s="170"/>
      <c r="U228" s="164"/>
      <c r="V228" s="164">
        <f>SUM(V229:V336)</f>
        <v>108.93</v>
      </c>
      <c r="W228" s="164"/>
      <c r="AG228" t="s">
        <v>235</v>
      </c>
    </row>
    <row r="229" spans="1:60" outlineLevel="1" x14ac:dyDescent="0.2">
      <c r="A229" s="171">
        <v>105</v>
      </c>
      <c r="B229" s="172" t="s">
        <v>2388</v>
      </c>
      <c r="C229" s="188" t="s">
        <v>2389</v>
      </c>
      <c r="D229" s="173" t="s">
        <v>252</v>
      </c>
      <c r="E229" s="174">
        <v>1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8.8000000000000003E-4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663</v>
      </c>
      <c r="S229" s="176" t="s">
        <v>239</v>
      </c>
      <c r="T229" s="177" t="s">
        <v>300</v>
      </c>
      <c r="U229" s="160">
        <v>1.091</v>
      </c>
      <c r="V229" s="160">
        <f>ROUND(E229*U229,2)</f>
        <v>1.0900000000000001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415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201" t="s">
        <v>2270</v>
      </c>
      <c r="D230" s="193"/>
      <c r="E230" s="194">
        <v>1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305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ht="22.5" outlineLevel="1" x14ac:dyDescent="0.2">
      <c r="A231" s="171">
        <v>106</v>
      </c>
      <c r="B231" s="172" t="s">
        <v>2390</v>
      </c>
      <c r="C231" s="188" t="s">
        <v>2391</v>
      </c>
      <c r="D231" s="173" t="s">
        <v>483</v>
      </c>
      <c r="E231" s="174">
        <v>6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21</v>
      </c>
      <c r="M231" s="176">
        <f>G231*(1+L231/100)</f>
        <v>0</v>
      </c>
      <c r="N231" s="176">
        <v>1.772E-2</v>
      </c>
      <c r="O231" s="176">
        <f>ROUND(E231*N231,2)</f>
        <v>0.11</v>
      </c>
      <c r="P231" s="176">
        <v>0</v>
      </c>
      <c r="Q231" s="176">
        <f>ROUND(E231*P231,2)</f>
        <v>0</v>
      </c>
      <c r="R231" s="176" t="s">
        <v>663</v>
      </c>
      <c r="S231" s="176" t="s">
        <v>239</v>
      </c>
      <c r="T231" s="177" t="s">
        <v>300</v>
      </c>
      <c r="U231" s="160">
        <v>0.97299999999999998</v>
      </c>
      <c r="V231" s="160">
        <f>ROUND(E231*U231,2)</f>
        <v>5.84</v>
      </c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415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201" t="s">
        <v>2392</v>
      </c>
      <c r="D232" s="193"/>
      <c r="E232" s="194">
        <v>6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305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 x14ac:dyDescent="0.2">
      <c r="A233" s="171">
        <v>107</v>
      </c>
      <c r="B233" s="172" t="s">
        <v>2393</v>
      </c>
      <c r="C233" s="188" t="s">
        <v>2394</v>
      </c>
      <c r="D233" s="173" t="s">
        <v>483</v>
      </c>
      <c r="E233" s="174">
        <v>1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1.8890000000000001E-2</v>
      </c>
      <c r="O233" s="176">
        <f>ROUND(E233*N233,2)</f>
        <v>0.02</v>
      </c>
      <c r="P233" s="176">
        <v>0</v>
      </c>
      <c r="Q233" s="176">
        <f>ROUND(E233*P233,2)</f>
        <v>0</v>
      </c>
      <c r="R233" s="176" t="s">
        <v>663</v>
      </c>
      <c r="S233" s="176" t="s">
        <v>239</v>
      </c>
      <c r="T233" s="177" t="s">
        <v>300</v>
      </c>
      <c r="U233" s="160">
        <v>0.97299999999999998</v>
      </c>
      <c r="V233" s="160">
        <f>ROUND(E233*U233,2)</f>
        <v>0.97</v>
      </c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415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201" t="s">
        <v>2270</v>
      </c>
      <c r="D234" s="193"/>
      <c r="E234" s="194">
        <v>1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305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71">
        <v>108</v>
      </c>
      <c r="B235" s="172" t="s">
        <v>2395</v>
      </c>
      <c r="C235" s="188" t="s">
        <v>2396</v>
      </c>
      <c r="D235" s="173" t="s">
        <v>483</v>
      </c>
      <c r="E235" s="174">
        <v>7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6">
        <v>0</v>
      </c>
      <c r="O235" s="176">
        <f>ROUND(E235*N235,2)</f>
        <v>0</v>
      </c>
      <c r="P235" s="176">
        <v>0</v>
      </c>
      <c r="Q235" s="176">
        <f>ROUND(E235*P235,2)</f>
        <v>0</v>
      </c>
      <c r="R235" s="176" t="s">
        <v>663</v>
      </c>
      <c r="S235" s="176" t="s">
        <v>239</v>
      </c>
      <c r="T235" s="177" t="s">
        <v>300</v>
      </c>
      <c r="U235" s="160">
        <v>1.77</v>
      </c>
      <c r="V235" s="160">
        <f>ROUND(E235*U235,2)</f>
        <v>12.39</v>
      </c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415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201" t="s">
        <v>2397</v>
      </c>
      <c r="D236" s="193"/>
      <c r="E236" s="194">
        <v>7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305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79">
        <v>109</v>
      </c>
      <c r="B237" s="180" t="s">
        <v>2398</v>
      </c>
      <c r="C237" s="189" t="s">
        <v>2399</v>
      </c>
      <c r="D237" s="181" t="s">
        <v>483</v>
      </c>
      <c r="E237" s="182">
        <v>1</v>
      </c>
      <c r="F237" s="183"/>
      <c r="G237" s="184">
        <f>ROUND(E237*F237,2)</f>
        <v>0</v>
      </c>
      <c r="H237" s="183"/>
      <c r="I237" s="184">
        <f>ROUND(E237*H237,2)</f>
        <v>0</v>
      </c>
      <c r="J237" s="183"/>
      <c r="K237" s="184">
        <f>ROUND(E237*J237,2)</f>
        <v>0</v>
      </c>
      <c r="L237" s="184">
        <v>21</v>
      </c>
      <c r="M237" s="184">
        <f>G237*(1+L237/100)</f>
        <v>0</v>
      </c>
      <c r="N237" s="184">
        <v>0.03</v>
      </c>
      <c r="O237" s="184">
        <f>ROUND(E237*N237,2)</f>
        <v>0.03</v>
      </c>
      <c r="P237" s="184">
        <v>0</v>
      </c>
      <c r="Q237" s="184">
        <f>ROUND(E237*P237,2)</f>
        <v>0</v>
      </c>
      <c r="R237" s="184"/>
      <c r="S237" s="184" t="s">
        <v>253</v>
      </c>
      <c r="T237" s="185" t="s">
        <v>254</v>
      </c>
      <c r="U237" s="160">
        <v>1.77</v>
      </c>
      <c r="V237" s="160">
        <f>ROUND(E237*U237,2)</f>
        <v>1.77</v>
      </c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415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 x14ac:dyDescent="0.2">
      <c r="A238" s="171">
        <v>110</v>
      </c>
      <c r="B238" s="172" t="s">
        <v>2400</v>
      </c>
      <c r="C238" s="188" t="s">
        <v>2401</v>
      </c>
      <c r="D238" s="173" t="s">
        <v>483</v>
      </c>
      <c r="E238" s="174">
        <v>2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2.4080000000000001E-2</v>
      </c>
      <c r="O238" s="176">
        <f>ROUND(E238*N238,2)</f>
        <v>0.05</v>
      </c>
      <c r="P238" s="176">
        <v>0</v>
      </c>
      <c r="Q238" s="176">
        <f>ROUND(E238*P238,2)</f>
        <v>0</v>
      </c>
      <c r="R238" s="176" t="s">
        <v>663</v>
      </c>
      <c r="S238" s="176" t="s">
        <v>239</v>
      </c>
      <c r="T238" s="177" t="s">
        <v>300</v>
      </c>
      <c r="U238" s="160">
        <v>0.95499999999999996</v>
      </c>
      <c r="V238" s="160">
        <f>ROUND(E238*U238,2)</f>
        <v>1.91</v>
      </c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415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201" t="s">
        <v>2320</v>
      </c>
      <c r="D239" s="193"/>
      <c r="E239" s="194">
        <v>2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305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 x14ac:dyDescent="0.2">
      <c r="A240" s="171">
        <v>111</v>
      </c>
      <c r="B240" s="172" t="s">
        <v>2402</v>
      </c>
      <c r="C240" s="188" t="s">
        <v>2403</v>
      </c>
      <c r="D240" s="173" t="s">
        <v>483</v>
      </c>
      <c r="E240" s="174">
        <v>2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6">
        <v>1.2999999999999999E-3</v>
      </c>
      <c r="O240" s="176">
        <f>ROUND(E240*N240,2)</f>
        <v>0</v>
      </c>
      <c r="P240" s="176">
        <v>0</v>
      </c>
      <c r="Q240" s="176">
        <f>ROUND(E240*P240,2)</f>
        <v>0</v>
      </c>
      <c r="R240" s="176" t="s">
        <v>663</v>
      </c>
      <c r="S240" s="176" t="s">
        <v>239</v>
      </c>
      <c r="T240" s="177" t="s">
        <v>300</v>
      </c>
      <c r="U240" s="160">
        <v>1</v>
      </c>
      <c r="V240" s="160">
        <f>ROUND(E240*U240,2)</f>
        <v>2</v>
      </c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415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201" t="s">
        <v>2320</v>
      </c>
      <c r="D241" s="193"/>
      <c r="E241" s="194">
        <v>2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305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71">
        <v>112</v>
      </c>
      <c r="B242" s="172" t="s">
        <v>2404</v>
      </c>
      <c r="C242" s="188" t="s">
        <v>2405</v>
      </c>
      <c r="D242" s="173" t="s">
        <v>483</v>
      </c>
      <c r="E242" s="174">
        <v>13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1.41E-3</v>
      </c>
      <c r="O242" s="176">
        <f>ROUND(E242*N242,2)</f>
        <v>0.02</v>
      </c>
      <c r="P242" s="176">
        <v>0</v>
      </c>
      <c r="Q242" s="176">
        <f>ROUND(E242*P242,2)</f>
        <v>0</v>
      </c>
      <c r="R242" s="176" t="s">
        <v>663</v>
      </c>
      <c r="S242" s="176" t="s">
        <v>239</v>
      </c>
      <c r="T242" s="177" t="s">
        <v>300</v>
      </c>
      <c r="U242" s="160">
        <v>1.575</v>
      </c>
      <c r="V242" s="160">
        <f>ROUND(E242*U242,2)</f>
        <v>20.48</v>
      </c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415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254" t="s">
        <v>2406</v>
      </c>
      <c r="D243" s="255"/>
      <c r="E243" s="255"/>
      <c r="F243" s="255"/>
      <c r="G243" s="255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243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201" t="s">
        <v>2407</v>
      </c>
      <c r="D244" s="193"/>
      <c r="E244" s="194">
        <v>13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305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79">
        <v>113</v>
      </c>
      <c r="B245" s="180" t="s">
        <v>2408</v>
      </c>
      <c r="C245" s="189" t="s">
        <v>2409</v>
      </c>
      <c r="D245" s="181" t="s">
        <v>483</v>
      </c>
      <c r="E245" s="182">
        <v>13</v>
      </c>
      <c r="F245" s="183"/>
      <c r="G245" s="184">
        <f>ROUND(E245*F245,2)</f>
        <v>0</v>
      </c>
      <c r="H245" s="183"/>
      <c r="I245" s="184">
        <f>ROUND(E245*H245,2)</f>
        <v>0</v>
      </c>
      <c r="J245" s="183"/>
      <c r="K245" s="184">
        <f>ROUND(E245*J245,2)</f>
        <v>0</v>
      </c>
      <c r="L245" s="184">
        <v>21</v>
      </c>
      <c r="M245" s="184">
        <f>G245*(1+L245/100)</f>
        <v>0</v>
      </c>
      <c r="N245" s="184">
        <v>8.0700000000000008E-3</v>
      </c>
      <c r="O245" s="184">
        <f>ROUND(E245*N245,2)</f>
        <v>0.1</v>
      </c>
      <c r="P245" s="184">
        <v>0</v>
      </c>
      <c r="Q245" s="184">
        <f>ROUND(E245*P245,2)</f>
        <v>0</v>
      </c>
      <c r="R245" s="184" t="s">
        <v>663</v>
      </c>
      <c r="S245" s="184" t="s">
        <v>239</v>
      </c>
      <c r="T245" s="185" t="s">
        <v>300</v>
      </c>
      <c r="U245" s="160">
        <v>0.32500000000000001</v>
      </c>
      <c r="V245" s="160">
        <f>ROUND(E245*U245,2)</f>
        <v>4.2300000000000004</v>
      </c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415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 x14ac:dyDescent="0.2">
      <c r="A246" s="171">
        <v>114</v>
      </c>
      <c r="B246" s="172" t="s">
        <v>2410</v>
      </c>
      <c r="C246" s="188" t="s">
        <v>2411</v>
      </c>
      <c r="D246" s="173" t="s">
        <v>483</v>
      </c>
      <c r="E246" s="174">
        <v>2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6">
        <v>1.7000000000000001E-4</v>
      </c>
      <c r="O246" s="176">
        <f>ROUND(E246*N246,2)</f>
        <v>0</v>
      </c>
      <c r="P246" s="176">
        <v>0</v>
      </c>
      <c r="Q246" s="176">
        <f>ROUND(E246*P246,2)</f>
        <v>0</v>
      </c>
      <c r="R246" s="176" t="s">
        <v>663</v>
      </c>
      <c r="S246" s="176" t="s">
        <v>239</v>
      </c>
      <c r="T246" s="177" t="s">
        <v>300</v>
      </c>
      <c r="U246" s="160">
        <v>2.9</v>
      </c>
      <c r="V246" s="160">
        <f>ROUND(E246*U246,2)</f>
        <v>5.8</v>
      </c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415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8"/>
      <c r="B247" s="159"/>
      <c r="C247" s="201" t="s">
        <v>2320</v>
      </c>
      <c r="D247" s="193"/>
      <c r="E247" s="194">
        <v>2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305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 x14ac:dyDescent="0.2">
      <c r="A248" s="171">
        <v>115</v>
      </c>
      <c r="B248" s="172" t="s">
        <v>2412</v>
      </c>
      <c r="C248" s="188" t="s">
        <v>2413</v>
      </c>
      <c r="D248" s="173" t="s">
        <v>252</v>
      </c>
      <c r="E248" s="174">
        <v>49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3.0000000000000001E-5</v>
      </c>
      <c r="O248" s="176">
        <f>ROUND(E248*N248,2)</f>
        <v>0</v>
      </c>
      <c r="P248" s="176">
        <v>0</v>
      </c>
      <c r="Q248" s="176">
        <f>ROUND(E248*P248,2)</f>
        <v>0</v>
      </c>
      <c r="R248" s="176" t="s">
        <v>663</v>
      </c>
      <c r="S248" s="176" t="s">
        <v>239</v>
      </c>
      <c r="T248" s="177" t="s">
        <v>300</v>
      </c>
      <c r="U248" s="160">
        <v>0.33</v>
      </c>
      <c r="V248" s="160">
        <f>ROUND(E248*U248,2)</f>
        <v>16.170000000000002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636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201" t="s">
        <v>2414</v>
      </c>
      <c r="D249" s="193"/>
      <c r="E249" s="194">
        <v>9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305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201" t="s">
        <v>2415</v>
      </c>
      <c r="D250" s="193"/>
      <c r="E250" s="194">
        <v>6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305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201" t="s">
        <v>2416</v>
      </c>
      <c r="D251" s="193"/>
      <c r="E251" s="194">
        <v>7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305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201" t="s">
        <v>2417</v>
      </c>
      <c r="D252" s="193"/>
      <c r="E252" s="194">
        <v>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305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201" t="s">
        <v>2418</v>
      </c>
      <c r="D253" s="193"/>
      <c r="E253" s="194">
        <v>6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305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201" t="s">
        <v>2419</v>
      </c>
      <c r="D254" s="193"/>
      <c r="E254" s="194">
        <v>8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305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201" t="s">
        <v>2420</v>
      </c>
      <c r="D255" s="193"/>
      <c r="E255" s="194">
        <v>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305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201" t="s">
        <v>2421</v>
      </c>
      <c r="D256" s="193"/>
      <c r="E256" s="194">
        <v>3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305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71">
        <v>116</v>
      </c>
      <c r="B257" s="172" t="s">
        <v>2422</v>
      </c>
      <c r="C257" s="188" t="s">
        <v>2423</v>
      </c>
      <c r="D257" s="173" t="s">
        <v>483</v>
      </c>
      <c r="E257" s="174">
        <v>1</v>
      </c>
      <c r="F257" s="175"/>
      <c r="G257" s="176">
        <f>ROUND(E257*F257,2)</f>
        <v>0</v>
      </c>
      <c r="H257" s="175"/>
      <c r="I257" s="176">
        <f>ROUND(E257*H257,2)</f>
        <v>0</v>
      </c>
      <c r="J257" s="175"/>
      <c r="K257" s="176">
        <f>ROUND(E257*J257,2)</f>
        <v>0</v>
      </c>
      <c r="L257" s="176">
        <v>21</v>
      </c>
      <c r="M257" s="176">
        <f>G257*(1+L257/100)</f>
        <v>0</v>
      </c>
      <c r="N257" s="176">
        <v>2.3E-3</v>
      </c>
      <c r="O257" s="176">
        <f>ROUND(E257*N257,2)</f>
        <v>0</v>
      </c>
      <c r="P257" s="176">
        <v>0</v>
      </c>
      <c r="Q257" s="176">
        <f>ROUND(E257*P257,2)</f>
        <v>0</v>
      </c>
      <c r="R257" s="176" t="s">
        <v>663</v>
      </c>
      <c r="S257" s="176" t="s">
        <v>239</v>
      </c>
      <c r="T257" s="177" t="s">
        <v>300</v>
      </c>
      <c r="U257" s="160">
        <v>0.38</v>
      </c>
      <c r="V257" s="160">
        <f>ROUND(E257*U257,2)</f>
        <v>0.38</v>
      </c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415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201" t="s">
        <v>2270</v>
      </c>
      <c r="D258" s="193"/>
      <c r="E258" s="194">
        <v>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305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71">
        <v>117</v>
      </c>
      <c r="B259" s="172" t="s">
        <v>2424</v>
      </c>
      <c r="C259" s="188" t="s">
        <v>2425</v>
      </c>
      <c r="D259" s="173" t="s">
        <v>483</v>
      </c>
      <c r="E259" s="174">
        <v>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2.3E-3</v>
      </c>
      <c r="O259" s="176">
        <f>ROUND(E259*N259,2)</f>
        <v>0</v>
      </c>
      <c r="P259" s="176">
        <v>0</v>
      </c>
      <c r="Q259" s="176">
        <f>ROUND(E259*P259,2)</f>
        <v>0</v>
      </c>
      <c r="R259" s="176" t="s">
        <v>663</v>
      </c>
      <c r="S259" s="176" t="s">
        <v>239</v>
      </c>
      <c r="T259" s="177" t="s">
        <v>300</v>
      </c>
      <c r="U259" s="160">
        <v>0.38</v>
      </c>
      <c r="V259" s="160">
        <f>ROUND(E259*U259,2)</f>
        <v>0.38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415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201" t="s">
        <v>2270</v>
      </c>
      <c r="D260" s="193"/>
      <c r="E260" s="194">
        <v>1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305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71">
        <v>118</v>
      </c>
      <c r="B261" s="172" t="s">
        <v>2426</v>
      </c>
      <c r="C261" s="188" t="s">
        <v>2427</v>
      </c>
      <c r="D261" s="173" t="s">
        <v>483</v>
      </c>
      <c r="E261" s="174">
        <v>2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6">
        <v>1.09E-3</v>
      </c>
      <c r="O261" s="176">
        <f>ROUND(E261*N261,2)</f>
        <v>0</v>
      </c>
      <c r="P261" s="176">
        <v>0</v>
      </c>
      <c r="Q261" s="176">
        <f>ROUND(E261*P261,2)</f>
        <v>0</v>
      </c>
      <c r="R261" s="176" t="s">
        <v>663</v>
      </c>
      <c r="S261" s="176" t="s">
        <v>239</v>
      </c>
      <c r="T261" s="177" t="s">
        <v>300</v>
      </c>
      <c r="U261" s="160">
        <v>0.878</v>
      </c>
      <c r="V261" s="160">
        <f>ROUND(E261*U261,2)</f>
        <v>1.76</v>
      </c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415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201" t="s">
        <v>2320</v>
      </c>
      <c r="D262" s="193"/>
      <c r="E262" s="194">
        <v>2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305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71">
        <v>119</v>
      </c>
      <c r="B263" s="172" t="s">
        <v>2428</v>
      </c>
      <c r="C263" s="188" t="s">
        <v>2429</v>
      </c>
      <c r="D263" s="173" t="s">
        <v>483</v>
      </c>
      <c r="E263" s="174">
        <v>1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1.444E-2</v>
      </c>
      <c r="O263" s="176">
        <f>ROUND(E263*N263,2)</f>
        <v>0.01</v>
      </c>
      <c r="P263" s="176">
        <v>0</v>
      </c>
      <c r="Q263" s="176">
        <f>ROUND(E263*P263,2)</f>
        <v>0</v>
      </c>
      <c r="R263" s="176" t="s">
        <v>663</v>
      </c>
      <c r="S263" s="176" t="s">
        <v>239</v>
      </c>
      <c r="T263" s="177" t="s">
        <v>300</v>
      </c>
      <c r="U263" s="160">
        <v>1.25</v>
      </c>
      <c r="V263" s="160">
        <f>ROUND(E263*U263,2)</f>
        <v>1.25</v>
      </c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415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201" t="s">
        <v>2270</v>
      </c>
      <c r="D264" s="193"/>
      <c r="E264" s="194">
        <v>1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305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71">
        <v>120</v>
      </c>
      <c r="B265" s="172" t="s">
        <v>2430</v>
      </c>
      <c r="C265" s="188" t="s">
        <v>2431</v>
      </c>
      <c r="D265" s="173" t="s">
        <v>483</v>
      </c>
      <c r="E265" s="174">
        <v>74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6">
        <v>2.4000000000000001E-4</v>
      </c>
      <c r="O265" s="176">
        <f>ROUND(E265*N265,2)</f>
        <v>0.02</v>
      </c>
      <c r="P265" s="176">
        <v>0</v>
      </c>
      <c r="Q265" s="176">
        <f>ROUND(E265*P265,2)</f>
        <v>0</v>
      </c>
      <c r="R265" s="176" t="s">
        <v>663</v>
      </c>
      <c r="S265" s="176" t="s">
        <v>239</v>
      </c>
      <c r="T265" s="177" t="s">
        <v>300</v>
      </c>
      <c r="U265" s="160">
        <v>0.124</v>
      </c>
      <c r="V265" s="160">
        <f>ROUND(E265*U265,2)</f>
        <v>9.18</v>
      </c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415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201" t="s">
        <v>2432</v>
      </c>
      <c r="D266" s="193"/>
      <c r="E266" s="194">
        <v>74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305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ht="22.5" outlineLevel="1" x14ac:dyDescent="0.2">
      <c r="A267" s="171">
        <v>121</v>
      </c>
      <c r="B267" s="172" t="s">
        <v>2433</v>
      </c>
      <c r="C267" s="188" t="s">
        <v>2434</v>
      </c>
      <c r="D267" s="173" t="s">
        <v>252</v>
      </c>
      <c r="E267" s="174">
        <v>14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8.4999999999999995E-4</v>
      </c>
      <c r="O267" s="176">
        <f>ROUND(E267*N267,2)</f>
        <v>0.01</v>
      </c>
      <c r="P267" s="176">
        <v>0</v>
      </c>
      <c r="Q267" s="176">
        <f>ROUND(E267*P267,2)</f>
        <v>0</v>
      </c>
      <c r="R267" s="176" t="s">
        <v>663</v>
      </c>
      <c r="S267" s="176" t="s">
        <v>239</v>
      </c>
      <c r="T267" s="177" t="s">
        <v>300</v>
      </c>
      <c r="U267" s="160">
        <v>0.44500000000000001</v>
      </c>
      <c r="V267" s="160">
        <f>ROUND(E267*U267,2)</f>
        <v>6.23</v>
      </c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415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8"/>
      <c r="B268" s="159"/>
      <c r="C268" s="201" t="s">
        <v>2435</v>
      </c>
      <c r="D268" s="193"/>
      <c r="E268" s="194">
        <v>14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305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22.5" outlineLevel="1" x14ac:dyDescent="0.2">
      <c r="A269" s="171">
        <v>122</v>
      </c>
      <c r="B269" s="172" t="s">
        <v>2436</v>
      </c>
      <c r="C269" s="188" t="s">
        <v>2437</v>
      </c>
      <c r="D269" s="173" t="s">
        <v>252</v>
      </c>
      <c r="E269" s="174">
        <v>2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6">
        <v>1.64E-3</v>
      </c>
      <c r="O269" s="176">
        <f>ROUND(E269*N269,2)</f>
        <v>0</v>
      </c>
      <c r="P269" s="176">
        <v>0</v>
      </c>
      <c r="Q269" s="176">
        <f>ROUND(E269*P269,2)</f>
        <v>0</v>
      </c>
      <c r="R269" s="176" t="s">
        <v>663</v>
      </c>
      <c r="S269" s="176" t="s">
        <v>239</v>
      </c>
      <c r="T269" s="177" t="s">
        <v>300</v>
      </c>
      <c r="U269" s="160">
        <v>0.44500000000000001</v>
      </c>
      <c r="V269" s="160">
        <f>ROUND(E269*U269,2)</f>
        <v>0.89</v>
      </c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415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201" t="s">
        <v>2320</v>
      </c>
      <c r="D270" s="193"/>
      <c r="E270" s="194">
        <v>2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305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ht="22.5" outlineLevel="1" x14ac:dyDescent="0.2">
      <c r="A271" s="171">
        <v>123</v>
      </c>
      <c r="B271" s="172" t="s">
        <v>2438</v>
      </c>
      <c r="C271" s="188" t="s">
        <v>2439</v>
      </c>
      <c r="D271" s="173" t="s">
        <v>252</v>
      </c>
      <c r="E271" s="174">
        <v>1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6">
        <v>3.2200000000000002E-3</v>
      </c>
      <c r="O271" s="176">
        <f>ROUND(E271*N271,2)</f>
        <v>0</v>
      </c>
      <c r="P271" s="176">
        <v>0</v>
      </c>
      <c r="Q271" s="176">
        <f>ROUND(E271*P271,2)</f>
        <v>0</v>
      </c>
      <c r="R271" s="176" t="s">
        <v>663</v>
      </c>
      <c r="S271" s="176" t="s">
        <v>239</v>
      </c>
      <c r="T271" s="177" t="s">
        <v>300</v>
      </c>
      <c r="U271" s="160">
        <v>0.47599999999999998</v>
      </c>
      <c r="V271" s="160">
        <f>ROUND(E271*U271,2)</f>
        <v>0.48</v>
      </c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415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201" t="s">
        <v>2270</v>
      </c>
      <c r="D272" s="193"/>
      <c r="E272" s="194">
        <v>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305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ht="22.5" outlineLevel="1" x14ac:dyDescent="0.2">
      <c r="A273" s="171">
        <v>124</v>
      </c>
      <c r="B273" s="172" t="s">
        <v>2440</v>
      </c>
      <c r="C273" s="188" t="s">
        <v>2441</v>
      </c>
      <c r="D273" s="173" t="s">
        <v>252</v>
      </c>
      <c r="E273" s="174">
        <v>2</v>
      </c>
      <c r="F273" s="175"/>
      <c r="G273" s="176">
        <f>ROUND(E273*F273,2)</f>
        <v>0</v>
      </c>
      <c r="H273" s="175"/>
      <c r="I273" s="176">
        <f>ROUND(E273*H273,2)</f>
        <v>0</v>
      </c>
      <c r="J273" s="175"/>
      <c r="K273" s="176">
        <f>ROUND(E273*J273,2)</f>
        <v>0</v>
      </c>
      <c r="L273" s="176">
        <v>21</v>
      </c>
      <c r="M273" s="176">
        <f>G273*(1+L273/100)</f>
        <v>0</v>
      </c>
      <c r="N273" s="176">
        <v>1.5200000000000001E-3</v>
      </c>
      <c r="O273" s="176">
        <f>ROUND(E273*N273,2)</f>
        <v>0</v>
      </c>
      <c r="P273" s="176">
        <v>0</v>
      </c>
      <c r="Q273" s="176">
        <f>ROUND(E273*P273,2)</f>
        <v>0</v>
      </c>
      <c r="R273" s="176" t="s">
        <v>663</v>
      </c>
      <c r="S273" s="176" t="s">
        <v>239</v>
      </c>
      <c r="T273" s="177" t="s">
        <v>300</v>
      </c>
      <c r="U273" s="160">
        <v>0.58699999999999997</v>
      </c>
      <c r="V273" s="160">
        <f>ROUND(E273*U273,2)</f>
        <v>1.17</v>
      </c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415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201" t="s">
        <v>2320</v>
      </c>
      <c r="D274" s="193"/>
      <c r="E274" s="194">
        <v>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305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71">
        <v>125</v>
      </c>
      <c r="B275" s="172" t="s">
        <v>2442</v>
      </c>
      <c r="C275" s="188" t="s">
        <v>2443</v>
      </c>
      <c r="D275" s="173" t="s">
        <v>252</v>
      </c>
      <c r="E275" s="174">
        <v>2</v>
      </c>
      <c r="F275" s="175"/>
      <c r="G275" s="176">
        <f>ROUND(E275*F275,2)</f>
        <v>0</v>
      </c>
      <c r="H275" s="175"/>
      <c r="I275" s="176">
        <f>ROUND(E275*H275,2)</f>
        <v>0</v>
      </c>
      <c r="J275" s="175"/>
      <c r="K275" s="176">
        <f>ROUND(E275*J275,2)</f>
        <v>0</v>
      </c>
      <c r="L275" s="176">
        <v>21</v>
      </c>
      <c r="M275" s="176">
        <f>G275*(1+L275/100)</f>
        <v>0</v>
      </c>
      <c r="N275" s="176">
        <v>2.0000000000000002E-5</v>
      </c>
      <c r="O275" s="176">
        <f>ROUND(E275*N275,2)</f>
        <v>0</v>
      </c>
      <c r="P275" s="176">
        <v>0</v>
      </c>
      <c r="Q275" s="176">
        <f>ROUND(E275*P275,2)</f>
        <v>0</v>
      </c>
      <c r="R275" s="176" t="s">
        <v>663</v>
      </c>
      <c r="S275" s="176" t="s">
        <v>239</v>
      </c>
      <c r="T275" s="177" t="s">
        <v>300</v>
      </c>
      <c r="U275" s="160">
        <v>0.16800000000000001</v>
      </c>
      <c r="V275" s="160">
        <f>ROUND(E275*U275,2)</f>
        <v>0.34</v>
      </c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415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201" t="s">
        <v>2320</v>
      </c>
      <c r="D276" s="193"/>
      <c r="E276" s="194">
        <v>2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305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 x14ac:dyDescent="0.2">
      <c r="A277" s="179">
        <v>126</v>
      </c>
      <c r="B277" s="180" t="s">
        <v>2444</v>
      </c>
      <c r="C277" s="189" t="s">
        <v>2445</v>
      </c>
      <c r="D277" s="181" t="s">
        <v>252</v>
      </c>
      <c r="E277" s="182">
        <v>2</v>
      </c>
      <c r="F277" s="183"/>
      <c r="G277" s="184">
        <f>ROUND(E277*F277,2)</f>
        <v>0</v>
      </c>
      <c r="H277" s="183"/>
      <c r="I277" s="184">
        <f>ROUND(E277*H277,2)</f>
        <v>0</v>
      </c>
      <c r="J277" s="183"/>
      <c r="K277" s="184">
        <f>ROUND(E277*J277,2)</f>
        <v>0</v>
      </c>
      <c r="L277" s="184">
        <v>21</v>
      </c>
      <c r="M277" s="184">
        <f>G277*(1+L277/100)</f>
        <v>0</v>
      </c>
      <c r="N277" s="184">
        <v>2.2000000000000001E-4</v>
      </c>
      <c r="O277" s="184">
        <f>ROUND(E277*N277,2)</f>
        <v>0</v>
      </c>
      <c r="P277" s="184">
        <v>0</v>
      </c>
      <c r="Q277" s="184">
        <f>ROUND(E277*P277,2)</f>
        <v>0</v>
      </c>
      <c r="R277" s="184" t="s">
        <v>663</v>
      </c>
      <c r="S277" s="184" t="s">
        <v>239</v>
      </c>
      <c r="T277" s="185" t="s">
        <v>300</v>
      </c>
      <c r="U277" s="160">
        <v>0.23699999999999999</v>
      </c>
      <c r="V277" s="160">
        <f>ROUND(E277*U277,2)</f>
        <v>0.47</v>
      </c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415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 x14ac:dyDescent="0.2">
      <c r="A278" s="171">
        <v>127</v>
      </c>
      <c r="B278" s="172" t="s">
        <v>2446</v>
      </c>
      <c r="C278" s="188" t="s">
        <v>2447</v>
      </c>
      <c r="D278" s="173" t="s">
        <v>252</v>
      </c>
      <c r="E278" s="174">
        <v>2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1.8000000000000001E-4</v>
      </c>
      <c r="O278" s="176">
        <f>ROUND(E278*N278,2)</f>
        <v>0</v>
      </c>
      <c r="P278" s="176">
        <v>0</v>
      </c>
      <c r="Q278" s="176">
        <f>ROUND(E278*P278,2)</f>
        <v>0</v>
      </c>
      <c r="R278" s="176" t="s">
        <v>663</v>
      </c>
      <c r="S278" s="176" t="s">
        <v>239</v>
      </c>
      <c r="T278" s="177" t="s">
        <v>300</v>
      </c>
      <c r="U278" s="160">
        <v>0.246</v>
      </c>
      <c r="V278" s="160">
        <f>ROUND(E278*U278,2)</f>
        <v>0.49</v>
      </c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415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201" t="s">
        <v>2320</v>
      </c>
      <c r="D279" s="193"/>
      <c r="E279" s="194">
        <v>2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305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 x14ac:dyDescent="0.2">
      <c r="A280" s="171">
        <v>128</v>
      </c>
      <c r="B280" s="172" t="s">
        <v>2448</v>
      </c>
      <c r="C280" s="188" t="s">
        <v>2449</v>
      </c>
      <c r="D280" s="173" t="s">
        <v>252</v>
      </c>
      <c r="E280" s="174">
        <v>13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6">
        <v>2.0000000000000001E-4</v>
      </c>
      <c r="O280" s="176">
        <f>ROUND(E280*N280,2)</f>
        <v>0</v>
      </c>
      <c r="P280" s="176">
        <v>0</v>
      </c>
      <c r="Q280" s="176">
        <f>ROUND(E280*P280,2)</f>
        <v>0</v>
      </c>
      <c r="R280" s="176" t="s">
        <v>663</v>
      </c>
      <c r="S280" s="176" t="s">
        <v>239</v>
      </c>
      <c r="T280" s="177" t="s">
        <v>300</v>
      </c>
      <c r="U280" s="160">
        <v>0.246</v>
      </c>
      <c r="V280" s="160">
        <f>ROUND(E280*U280,2)</f>
        <v>3.2</v>
      </c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415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201" t="s">
        <v>2407</v>
      </c>
      <c r="D281" s="193"/>
      <c r="E281" s="194">
        <v>13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305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79">
        <v>129</v>
      </c>
      <c r="B282" s="180" t="s">
        <v>2450</v>
      </c>
      <c r="C282" s="189" t="s">
        <v>2451</v>
      </c>
      <c r="D282" s="181" t="s">
        <v>289</v>
      </c>
      <c r="E282" s="182">
        <v>1</v>
      </c>
      <c r="F282" s="183"/>
      <c r="G282" s="184">
        <f>ROUND(E282*F282,2)</f>
        <v>0</v>
      </c>
      <c r="H282" s="183"/>
      <c r="I282" s="184">
        <f>ROUND(E282*H282,2)</f>
        <v>0</v>
      </c>
      <c r="J282" s="183"/>
      <c r="K282" s="184">
        <f>ROUND(E282*J282,2)</f>
        <v>0</v>
      </c>
      <c r="L282" s="184">
        <v>21</v>
      </c>
      <c r="M282" s="184">
        <f>G282*(1+L282/100)</f>
        <v>0</v>
      </c>
      <c r="N282" s="184">
        <v>0</v>
      </c>
      <c r="O282" s="184">
        <f>ROUND(E282*N282,2)</f>
        <v>0</v>
      </c>
      <c r="P282" s="184">
        <v>0</v>
      </c>
      <c r="Q282" s="184">
        <f>ROUND(E282*P282,2)</f>
        <v>0</v>
      </c>
      <c r="R282" s="184" t="s">
        <v>663</v>
      </c>
      <c r="S282" s="184" t="s">
        <v>239</v>
      </c>
      <c r="T282" s="185" t="s">
        <v>300</v>
      </c>
      <c r="U282" s="160">
        <v>0</v>
      </c>
      <c r="V282" s="160">
        <f>ROUND(E282*U282,2)</f>
        <v>0</v>
      </c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301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71">
        <v>130</v>
      </c>
      <c r="B283" s="172" t="s">
        <v>2452</v>
      </c>
      <c r="C283" s="188" t="s">
        <v>2453</v>
      </c>
      <c r="D283" s="173" t="s">
        <v>252</v>
      </c>
      <c r="E283" s="174">
        <v>8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5.0000000000000001E-4</v>
      </c>
      <c r="O283" s="176">
        <f>ROUND(E283*N283,2)</f>
        <v>0</v>
      </c>
      <c r="P283" s="176">
        <v>0</v>
      </c>
      <c r="Q283" s="176">
        <f>ROUND(E283*P283,2)</f>
        <v>0</v>
      </c>
      <c r="R283" s="176" t="s">
        <v>663</v>
      </c>
      <c r="S283" s="176" t="s">
        <v>239</v>
      </c>
      <c r="T283" s="177" t="s">
        <v>300</v>
      </c>
      <c r="U283" s="160">
        <v>0.37</v>
      </c>
      <c r="V283" s="160">
        <f>ROUND(E283*U283,2)</f>
        <v>2.96</v>
      </c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301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201" t="s">
        <v>2262</v>
      </c>
      <c r="D284" s="193"/>
      <c r="E284" s="194">
        <v>8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305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79">
        <v>131</v>
      </c>
      <c r="B285" s="180" t="s">
        <v>2454</v>
      </c>
      <c r="C285" s="189" t="s">
        <v>2455</v>
      </c>
      <c r="D285" s="181" t="s">
        <v>289</v>
      </c>
      <c r="E285" s="182">
        <v>6</v>
      </c>
      <c r="F285" s="183"/>
      <c r="G285" s="184">
        <f>ROUND(E285*F285,2)</f>
        <v>0</v>
      </c>
      <c r="H285" s="183"/>
      <c r="I285" s="184">
        <f>ROUND(E285*H285,2)</f>
        <v>0</v>
      </c>
      <c r="J285" s="183"/>
      <c r="K285" s="184">
        <f>ROUND(E285*J285,2)</f>
        <v>0</v>
      </c>
      <c r="L285" s="184">
        <v>21</v>
      </c>
      <c r="M285" s="184">
        <f>G285*(1+L285/100)</f>
        <v>0</v>
      </c>
      <c r="N285" s="184">
        <v>0</v>
      </c>
      <c r="O285" s="184">
        <f>ROUND(E285*N285,2)</f>
        <v>0</v>
      </c>
      <c r="P285" s="184">
        <v>0</v>
      </c>
      <c r="Q285" s="184">
        <f>ROUND(E285*P285,2)</f>
        <v>0</v>
      </c>
      <c r="R285" s="184" t="s">
        <v>663</v>
      </c>
      <c r="S285" s="184" t="s">
        <v>239</v>
      </c>
      <c r="T285" s="185" t="s">
        <v>300</v>
      </c>
      <c r="U285" s="160">
        <v>0</v>
      </c>
      <c r="V285" s="160">
        <f>ROUND(E285*U285,2)</f>
        <v>0</v>
      </c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301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71">
        <v>132</v>
      </c>
      <c r="B286" s="172" t="s">
        <v>2456</v>
      </c>
      <c r="C286" s="188" t="s">
        <v>2457</v>
      </c>
      <c r="D286" s="173" t="s">
        <v>252</v>
      </c>
      <c r="E286" s="174">
        <v>3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6">
        <v>0</v>
      </c>
      <c r="O286" s="176">
        <f>ROUND(E286*N286,2)</f>
        <v>0</v>
      </c>
      <c r="P286" s="176">
        <v>0</v>
      </c>
      <c r="Q286" s="176">
        <f>ROUND(E286*P286,2)</f>
        <v>0</v>
      </c>
      <c r="R286" s="176" t="s">
        <v>663</v>
      </c>
      <c r="S286" s="176" t="s">
        <v>239</v>
      </c>
      <c r="T286" s="177" t="s">
        <v>300</v>
      </c>
      <c r="U286" s="160">
        <v>0.37</v>
      </c>
      <c r="V286" s="160">
        <f>ROUND(E286*U286,2)</f>
        <v>1.1100000000000001</v>
      </c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415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201" t="s">
        <v>2304</v>
      </c>
      <c r="D287" s="193"/>
      <c r="E287" s="194">
        <v>3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305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ht="45" outlineLevel="1" x14ac:dyDescent="0.2">
      <c r="A288" s="171">
        <v>133</v>
      </c>
      <c r="B288" s="172" t="s">
        <v>2458</v>
      </c>
      <c r="C288" s="188" t="s">
        <v>2459</v>
      </c>
      <c r="D288" s="173" t="s">
        <v>483</v>
      </c>
      <c r="E288" s="174">
        <v>1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1.0999999999999999E-2</v>
      </c>
      <c r="O288" s="176">
        <f>ROUND(E288*N288,2)</f>
        <v>0.01</v>
      </c>
      <c r="P288" s="176">
        <v>0</v>
      </c>
      <c r="Q288" s="176">
        <f>ROUND(E288*P288,2)</f>
        <v>0</v>
      </c>
      <c r="R288" s="176" t="s">
        <v>663</v>
      </c>
      <c r="S288" s="176" t="s">
        <v>239</v>
      </c>
      <c r="T288" s="177" t="s">
        <v>300</v>
      </c>
      <c r="U288" s="160">
        <v>1.9</v>
      </c>
      <c r="V288" s="160">
        <f>ROUND(E288*U288,2)</f>
        <v>1.9</v>
      </c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415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254" t="s">
        <v>2460</v>
      </c>
      <c r="D289" s="255"/>
      <c r="E289" s="255"/>
      <c r="F289" s="255"/>
      <c r="G289" s="255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243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ht="33.75" outlineLevel="1" x14ac:dyDescent="0.2">
      <c r="A290" s="171">
        <v>134</v>
      </c>
      <c r="B290" s="172" t="s">
        <v>2461</v>
      </c>
      <c r="C290" s="188" t="s">
        <v>2462</v>
      </c>
      <c r="D290" s="173" t="s">
        <v>483</v>
      </c>
      <c r="E290" s="174">
        <v>2</v>
      </c>
      <c r="F290" s="175"/>
      <c r="G290" s="176">
        <f>ROUND(E290*F290,2)</f>
        <v>0</v>
      </c>
      <c r="H290" s="175"/>
      <c r="I290" s="176">
        <f>ROUND(E290*H290,2)</f>
        <v>0</v>
      </c>
      <c r="J290" s="175"/>
      <c r="K290" s="176">
        <f>ROUND(E290*J290,2)</f>
        <v>0</v>
      </c>
      <c r="L290" s="176">
        <v>21</v>
      </c>
      <c r="M290" s="176">
        <f>G290*(1+L290/100)</f>
        <v>0</v>
      </c>
      <c r="N290" s="176">
        <v>7.0000000000000001E-3</v>
      </c>
      <c r="O290" s="176">
        <f>ROUND(E290*N290,2)</f>
        <v>0.01</v>
      </c>
      <c r="P290" s="176">
        <v>0</v>
      </c>
      <c r="Q290" s="176">
        <f>ROUND(E290*P290,2)</f>
        <v>0</v>
      </c>
      <c r="R290" s="176" t="s">
        <v>663</v>
      </c>
      <c r="S290" s="176" t="s">
        <v>239</v>
      </c>
      <c r="T290" s="177" t="s">
        <v>300</v>
      </c>
      <c r="U290" s="160">
        <v>1.47</v>
      </c>
      <c r="V290" s="160">
        <f>ROUND(E290*U290,2)</f>
        <v>2.94</v>
      </c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415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254" t="s">
        <v>2460</v>
      </c>
      <c r="D291" s="255"/>
      <c r="E291" s="255"/>
      <c r="F291" s="255"/>
      <c r="G291" s="255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243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201" t="s">
        <v>2320</v>
      </c>
      <c r="D292" s="193"/>
      <c r="E292" s="194">
        <v>2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305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79">
        <v>135</v>
      </c>
      <c r="B293" s="180" t="s">
        <v>2463</v>
      </c>
      <c r="C293" s="189" t="s">
        <v>2464</v>
      </c>
      <c r="D293" s="181" t="s">
        <v>2151</v>
      </c>
      <c r="E293" s="182">
        <v>9</v>
      </c>
      <c r="F293" s="183"/>
      <c r="G293" s="184">
        <f>ROUND(E293*F293,2)</f>
        <v>0</v>
      </c>
      <c r="H293" s="183"/>
      <c r="I293" s="184">
        <f>ROUND(E293*H293,2)</f>
        <v>0</v>
      </c>
      <c r="J293" s="183"/>
      <c r="K293" s="184">
        <f>ROUND(E293*J293,2)</f>
        <v>0</v>
      </c>
      <c r="L293" s="184">
        <v>21</v>
      </c>
      <c r="M293" s="184">
        <f>G293*(1+L293/100)</f>
        <v>0</v>
      </c>
      <c r="N293" s="184">
        <v>0</v>
      </c>
      <c r="O293" s="184">
        <f>ROUND(E293*N293,2)</f>
        <v>0</v>
      </c>
      <c r="P293" s="184">
        <v>0</v>
      </c>
      <c r="Q293" s="184">
        <f>ROUND(E293*P293,2)</f>
        <v>0</v>
      </c>
      <c r="R293" s="184"/>
      <c r="S293" s="184" t="s">
        <v>253</v>
      </c>
      <c r="T293" s="185" t="s">
        <v>240</v>
      </c>
      <c r="U293" s="160">
        <v>0</v>
      </c>
      <c r="V293" s="160">
        <f>ROUND(E293*U293,2)</f>
        <v>0</v>
      </c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301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79">
        <v>136</v>
      </c>
      <c r="B294" s="180" t="s">
        <v>2465</v>
      </c>
      <c r="C294" s="189" t="s">
        <v>2466</v>
      </c>
      <c r="D294" s="181" t="s">
        <v>252</v>
      </c>
      <c r="E294" s="182">
        <v>1</v>
      </c>
      <c r="F294" s="183"/>
      <c r="G294" s="184">
        <f>ROUND(E294*F294,2)</f>
        <v>0</v>
      </c>
      <c r="H294" s="183"/>
      <c r="I294" s="184">
        <f>ROUND(E294*H294,2)</f>
        <v>0</v>
      </c>
      <c r="J294" s="183"/>
      <c r="K294" s="184">
        <f>ROUND(E294*J294,2)</f>
        <v>0</v>
      </c>
      <c r="L294" s="184">
        <v>21</v>
      </c>
      <c r="M294" s="184">
        <f>G294*(1+L294/100)</f>
        <v>0</v>
      </c>
      <c r="N294" s="184">
        <v>0</v>
      </c>
      <c r="O294" s="184">
        <f>ROUND(E294*N294,2)</f>
        <v>0</v>
      </c>
      <c r="P294" s="184">
        <v>0</v>
      </c>
      <c r="Q294" s="184">
        <f>ROUND(E294*P294,2)</f>
        <v>0</v>
      </c>
      <c r="R294" s="184"/>
      <c r="S294" s="184" t="s">
        <v>253</v>
      </c>
      <c r="T294" s="185" t="s">
        <v>2467</v>
      </c>
      <c r="U294" s="160">
        <v>0</v>
      </c>
      <c r="V294" s="160">
        <f>ROUND(E294*U294,2)</f>
        <v>0</v>
      </c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460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ht="22.5" outlineLevel="1" x14ac:dyDescent="0.2">
      <c r="A295" s="171">
        <v>137</v>
      </c>
      <c r="B295" s="172" t="s">
        <v>2468</v>
      </c>
      <c r="C295" s="188" t="s">
        <v>2469</v>
      </c>
      <c r="D295" s="173" t="s">
        <v>252</v>
      </c>
      <c r="E295" s="174">
        <v>6</v>
      </c>
      <c r="F295" s="175"/>
      <c r="G295" s="176">
        <f>ROUND(E295*F295,2)</f>
        <v>0</v>
      </c>
      <c r="H295" s="175"/>
      <c r="I295" s="176">
        <f>ROUND(E295*H295,2)</f>
        <v>0</v>
      </c>
      <c r="J295" s="175"/>
      <c r="K295" s="176">
        <f>ROUND(E295*J295,2)</f>
        <v>0</v>
      </c>
      <c r="L295" s="176">
        <v>21</v>
      </c>
      <c r="M295" s="176">
        <f>G295*(1+L295/100)</f>
        <v>0</v>
      </c>
      <c r="N295" s="176">
        <v>3.2000000000000003E-4</v>
      </c>
      <c r="O295" s="176">
        <f>ROUND(E295*N295,2)</f>
        <v>0</v>
      </c>
      <c r="P295" s="176">
        <v>0</v>
      </c>
      <c r="Q295" s="176">
        <f>ROUND(E295*P295,2)</f>
        <v>0</v>
      </c>
      <c r="R295" s="176" t="s">
        <v>459</v>
      </c>
      <c r="S295" s="176" t="s">
        <v>239</v>
      </c>
      <c r="T295" s="177" t="s">
        <v>300</v>
      </c>
      <c r="U295" s="160">
        <v>0</v>
      </c>
      <c r="V295" s="160">
        <f>ROUND(E295*U295,2)</f>
        <v>0</v>
      </c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460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201" t="s">
        <v>2392</v>
      </c>
      <c r="D296" s="193"/>
      <c r="E296" s="194">
        <v>6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305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71">
        <v>138</v>
      </c>
      <c r="B297" s="172" t="s">
        <v>2470</v>
      </c>
      <c r="C297" s="188" t="s">
        <v>2471</v>
      </c>
      <c r="D297" s="173" t="s">
        <v>252</v>
      </c>
      <c r="E297" s="174">
        <v>2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6">
        <v>0</v>
      </c>
      <c r="O297" s="176">
        <f>ROUND(E297*N297,2)</f>
        <v>0</v>
      </c>
      <c r="P297" s="176">
        <v>0</v>
      </c>
      <c r="Q297" s="176">
        <f>ROUND(E297*P297,2)</f>
        <v>0</v>
      </c>
      <c r="R297" s="176" t="s">
        <v>459</v>
      </c>
      <c r="S297" s="176" t="s">
        <v>239</v>
      </c>
      <c r="T297" s="177" t="s">
        <v>300</v>
      </c>
      <c r="U297" s="160">
        <v>0</v>
      </c>
      <c r="V297" s="160">
        <f>ROUND(E297*U297,2)</f>
        <v>0</v>
      </c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460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201" t="s">
        <v>2320</v>
      </c>
      <c r="D298" s="193"/>
      <c r="E298" s="194">
        <v>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305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22.5" outlineLevel="1" x14ac:dyDescent="0.2">
      <c r="A299" s="171">
        <v>139</v>
      </c>
      <c r="B299" s="172" t="s">
        <v>2472</v>
      </c>
      <c r="C299" s="188" t="s">
        <v>2473</v>
      </c>
      <c r="D299" s="173" t="s">
        <v>252</v>
      </c>
      <c r="E299" s="174">
        <v>2</v>
      </c>
      <c r="F299" s="175"/>
      <c r="G299" s="176">
        <f>ROUND(E299*F299,2)</f>
        <v>0</v>
      </c>
      <c r="H299" s="175"/>
      <c r="I299" s="176">
        <f>ROUND(E299*H299,2)</f>
        <v>0</v>
      </c>
      <c r="J299" s="175"/>
      <c r="K299" s="176">
        <f>ROUND(E299*J299,2)</f>
        <v>0</v>
      </c>
      <c r="L299" s="176">
        <v>21</v>
      </c>
      <c r="M299" s="176">
        <f>G299*(1+L299/100)</f>
        <v>0</v>
      </c>
      <c r="N299" s="176">
        <v>6.9999999999999999E-4</v>
      </c>
      <c r="O299" s="176">
        <f>ROUND(E299*N299,2)</f>
        <v>0</v>
      </c>
      <c r="P299" s="176">
        <v>0</v>
      </c>
      <c r="Q299" s="176">
        <f>ROUND(E299*P299,2)</f>
        <v>0</v>
      </c>
      <c r="R299" s="176" t="s">
        <v>459</v>
      </c>
      <c r="S299" s="176" t="s">
        <v>239</v>
      </c>
      <c r="T299" s="177" t="s">
        <v>300</v>
      </c>
      <c r="U299" s="160">
        <v>0</v>
      </c>
      <c r="V299" s="160">
        <f>ROUND(E299*U299,2)</f>
        <v>0</v>
      </c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460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201" t="s">
        <v>2320</v>
      </c>
      <c r="D300" s="193"/>
      <c r="E300" s="194">
        <v>2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305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ht="22.5" outlineLevel="1" x14ac:dyDescent="0.2">
      <c r="A301" s="171">
        <v>140</v>
      </c>
      <c r="B301" s="172" t="s">
        <v>2474</v>
      </c>
      <c r="C301" s="188" t="s">
        <v>2475</v>
      </c>
      <c r="D301" s="173" t="s">
        <v>252</v>
      </c>
      <c r="E301" s="174">
        <v>1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21</v>
      </c>
      <c r="M301" s="176">
        <f>G301*(1+L301/100)</f>
        <v>0</v>
      </c>
      <c r="N301" s="176">
        <v>5.0000000000000001E-4</v>
      </c>
      <c r="O301" s="176">
        <f>ROUND(E301*N301,2)</f>
        <v>0</v>
      </c>
      <c r="P301" s="176">
        <v>0</v>
      </c>
      <c r="Q301" s="176">
        <f>ROUND(E301*P301,2)</f>
        <v>0</v>
      </c>
      <c r="R301" s="176" t="s">
        <v>459</v>
      </c>
      <c r="S301" s="176" t="s">
        <v>239</v>
      </c>
      <c r="T301" s="177" t="s">
        <v>300</v>
      </c>
      <c r="U301" s="160">
        <v>0</v>
      </c>
      <c r="V301" s="160">
        <f>ROUND(E301*U301,2)</f>
        <v>0</v>
      </c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460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201" t="s">
        <v>2270</v>
      </c>
      <c r="D302" s="193"/>
      <c r="E302" s="194">
        <v>1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305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71">
        <v>141</v>
      </c>
      <c r="B303" s="172" t="s">
        <v>2476</v>
      </c>
      <c r="C303" s="188" t="s">
        <v>2477</v>
      </c>
      <c r="D303" s="173" t="s">
        <v>252</v>
      </c>
      <c r="E303" s="174">
        <v>7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6">
        <v>2E-3</v>
      </c>
      <c r="O303" s="176">
        <f>ROUND(E303*N303,2)</f>
        <v>0.01</v>
      </c>
      <c r="P303" s="176">
        <v>0</v>
      </c>
      <c r="Q303" s="176">
        <f>ROUND(E303*P303,2)</f>
        <v>0</v>
      </c>
      <c r="R303" s="176" t="s">
        <v>459</v>
      </c>
      <c r="S303" s="176" t="s">
        <v>239</v>
      </c>
      <c r="T303" s="177" t="s">
        <v>300</v>
      </c>
      <c r="U303" s="160">
        <v>0</v>
      </c>
      <c r="V303" s="160">
        <f>ROUND(E303*U303,2)</f>
        <v>0</v>
      </c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654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201" t="s">
        <v>2265</v>
      </c>
      <c r="D304" s="193"/>
      <c r="E304" s="194">
        <v>7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305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71">
        <v>142</v>
      </c>
      <c r="B305" s="172" t="s">
        <v>2478</v>
      </c>
      <c r="C305" s="188" t="s">
        <v>2479</v>
      </c>
      <c r="D305" s="173" t="s">
        <v>252</v>
      </c>
      <c r="E305" s="174">
        <v>4</v>
      </c>
      <c r="F305" s="175"/>
      <c r="G305" s="176">
        <f>ROUND(E305*F305,2)</f>
        <v>0</v>
      </c>
      <c r="H305" s="175"/>
      <c r="I305" s="176">
        <f>ROUND(E305*H305,2)</f>
        <v>0</v>
      </c>
      <c r="J305" s="175"/>
      <c r="K305" s="176">
        <f>ROUND(E305*J305,2)</f>
        <v>0</v>
      </c>
      <c r="L305" s="176">
        <v>21</v>
      </c>
      <c r="M305" s="176">
        <f>G305*(1+L305/100)</f>
        <v>0</v>
      </c>
      <c r="N305" s="176">
        <v>2E-3</v>
      </c>
      <c r="O305" s="176">
        <f>ROUND(E305*N305,2)</f>
        <v>0.01</v>
      </c>
      <c r="P305" s="176">
        <v>0</v>
      </c>
      <c r="Q305" s="176">
        <f>ROUND(E305*P305,2)</f>
        <v>0</v>
      </c>
      <c r="R305" s="176" t="s">
        <v>459</v>
      </c>
      <c r="S305" s="176" t="s">
        <v>239</v>
      </c>
      <c r="T305" s="177" t="s">
        <v>300</v>
      </c>
      <c r="U305" s="160">
        <v>0</v>
      </c>
      <c r="V305" s="160">
        <f>ROUND(E305*U305,2)</f>
        <v>0</v>
      </c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654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201" t="s">
        <v>2317</v>
      </c>
      <c r="D306" s="193"/>
      <c r="E306" s="194">
        <v>4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305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71">
        <v>143</v>
      </c>
      <c r="B307" s="172" t="s">
        <v>2480</v>
      </c>
      <c r="C307" s="188" t="s">
        <v>2481</v>
      </c>
      <c r="D307" s="173" t="s">
        <v>252</v>
      </c>
      <c r="E307" s="174">
        <v>6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5.9999999999999995E-4</v>
      </c>
      <c r="O307" s="176">
        <f>ROUND(E307*N307,2)</f>
        <v>0</v>
      </c>
      <c r="P307" s="176">
        <v>0</v>
      </c>
      <c r="Q307" s="176">
        <f>ROUND(E307*P307,2)</f>
        <v>0</v>
      </c>
      <c r="R307" s="176" t="s">
        <v>459</v>
      </c>
      <c r="S307" s="176" t="s">
        <v>239</v>
      </c>
      <c r="T307" s="177" t="s">
        <v>300</v>
      </c>
      <c r="U307" s="160">
        <v>0</v>
      </c>
      <c r="V307" s="160">
        <f>ROUND(E307*U307,2)</f>
        <v>0</v>
      </c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654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201" t="s">
        <v>2392</v>
      </c>
      <c r="D308" s="193"/>
      <c r="E308" s="194">
        <v>6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305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71">
        <v>144</v>
      </c>
      <c r="B309" s="172" t="s">
        <v>2482</v>
      </c>
      <c r="C309" s="188" t="s">
        <v>2483</v>
      </c>
      <c r="D309" s="173" t="s">
        <v>252</v>
      </c>
      <c r="E309" s="174">
        <v>9</v>
      </c>
      <c r="F309" s="175"/>
      <c r="G309" s="176">
        <f>ROUND(E309*F309,2)</f>
        <v>0</v>
      </c>
      <c r="H309" s="175"/>
      <c r="I309" s="176">
        <f>ROUND(E309*H309,2)</f>
        <v>0</v>
      </c>
      <c r="J309" s="175"/>
      <c r="K309" s="176">
        <f>ROUND(E309*J309,2)</f>
        <v>0</v>
      </c>
      <c r="L309" s="176">
        <v>21</v>
      </c>
      <c r="M309" s="176">
        <f>G309*(1+L309/100)</f>
        <v>0</v>
      </c>
      <c r="N309" s="176">
        <v>2.3999999999999998E-3</v>
      </c>
      <c r="O309" s="176">
        <f>ROUND(E309*N309,2)</f>
        <v>0.02</v>
      </c>
      <c r="P309" s="176">
        <v>0</v>
      </c>
      <c r="Q309" s="176">
        <f>ROUND(E309*P309,2)</f>
        <v>0</v>
      </c>
      <c r="R309" s="176" t="s">
        <v>459</v>
      </c>
      <c r="S309" s="176" t="s">
        <v>239</v>
      </c>
      <c r="T309" s="177" t="s">
        <v>300</v>
      </c>
      <c r="U309" s="160">
        <v>0</v>
      </c>
      <c r="V309" s="160">
        <f>ROUND(E309*U309,2)</f>
        <v>0</v>
      </c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654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201" t="s">
        <v>2311</v>
      </c>
      <c r="D310" s="193"/>
      <c r="E310" s="194">
        <v>9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305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79">
        <v>145</v>
      </c>
      <c r="B311" s="180" t="s">
        <v>2484</v>
      </c>
      <c r="C311" s="189" t="s">
        <v>2485</v>
      </c>
      <c r="D311" s="181" t="s">
        <v>252</v>
      </c>
      <c r="E311" s="182">
        <v>8</v>
      </c>
      <c r="F311" s="183"/>
      <c r="G311" s="184">
        <f>ROUND(E311*F311,2)</f>
        <v>0</v>
      </c>
      <c r="H311" s="183"/>
      <c r="I311" s="184">
        <f>ROUND(E311*H311,2)</f>
        <v>0</v>
      </c>
      <c r="J311" s="183"/>
      <c r="K311" s="184">
        <f>ROUND(E311*J311,2)</f>
        <v>0</v>
      </c>
      <c r="L311" s="184">
        <v>21</v>
      </c>
      <c r="M311" s="184">
        <f>G311*(1+L311/100)</f>
        <v>0</v>
      </c>
      <c r="N311" s="184">
        <v>5.0000000000000001E-4</v>
      </c>
      <c r="O311" s="184">
        <f>ROUND(E311*N311,2)</f>
        <v>0</v>
      </c>
      <c r="P311" s="184">
        <v>0</v>
      </c>
      <c r="Q311" s="184">
        <f>ROUND(E311*P311,2)</f>
        <v>0</v>
      </c>
      <c r="R311" s="184" t="s">
        <v>459</v>
      </c>
      <c r="S311" s="184" t="s">
        <v>239</v>
      </c>
      <c r="T311" s="185" t="s">
        <v>300</v>
      </c>
      <c r="U311" s="160">
        <v>0</v>
      </c>
      <c r="V311" s="160">
        <f>ROUND(E311*U311,2)</f>
        <v>0</v>
      </c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460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79">
        <v>146</v>
      </c>
      <c r="B312" s="180" t="s">
        <v>2486</v>
      </c>
      <c r="C312" s="189" t="s">
        <v>2487</v>
      </c>
      <c r="D312" s="181" t="s">
        <v>252</v>
      </c>
      <c r="E312" s="182">
        <v>2</v>
      </c>
      <c r="F312" s="183"/>
      <c r="G312" s="184">
        <f>ROUND(E312*F312,2)</f>
        <v>0</v>
      </c>
      <c r="H312" s="183"/>
      <c r="I312" s="184">
        <f>ROUND(E312*H312,2)</f>
        <v>0</v>
      </c>
      <c r="J312" s="183"/>
      <c r="K312" s="184">
        <f>ROUND(E312*J312,2)</f>
        <v>0</v>
      </c>
      <c r="L312" s="184">
        <v>21</v>
      </c>
      <c r="M312" s="184">
        <f>G312*(1+L312/100)</f>
        <v>0</v>
      </c>
      <c r="N312" s="184">
        <v>2E-3</v>
      </c>
      <c r="O312" s="184">
        <f>ROUND(E312*N312,2)</f>
        <v>0</v>
      </c>
      <c r="P312" s="184">
        <v>0</v>
      </c>
      <c r="Q312" s="184">
        <f>ROUND(E312*P312,2)</f>
        <v>0</v>
      </c>
      <c r="R312" s="184"/>
      <c r="S312" s="184" t="s">
        <v>253</v>
      </c>
      <c r="T312" s="185" t="s">
        <v>254</v>
      </c>
      <c r="U312" s="160">
        <v>0</v>
      </c>
      <c r="V312" s="160">
        <f>ROUND(E312*U312,2)</f>
        <v>0</v>
      </c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460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79">
        <v>147</v>
      </c>
      <c r="B313" s="180" t="s">
        <v>2488</v>
      </c>
      <c r="C313" s="189" t="s">
        <v>2489</v>
      </c>
      <c r="D313" s="181" t="s">
        <v>252</v>
      </c>
      <c r="E313" s="182">
        <v>4</v>
      </c>
      <c r="F313" s="183"/>
      <c r="G313" s="184">
        <f>ROUND(E313*F313,2)</f>
        <v>0</v>
      </c>
      <c r="H313" s="183"/>
      <c r="I313" s="184">
        <f>ROUND(E313*H313,2)</f>
        <v>0</v>
      </c>
      <c r="J313" s="183"/>
      <c r="K313" s="184">
        <f>ROUND(E313*J313,2)</f>
        <v>0</v>
      </c>
      <c r="L313" s="184">
        <v>21</v>
      </c>
      <c r="M313" s="184">
        <f>G313*(1+L313/100)</f>
        <v>0</v>
      </c>
      <c r="N313" s="184">
        <v>2E-3</v>
      </c>
      <c r="O313" s="184">
        <f>ROUND(E313*N313,2)</f>
        <v>0.01</v>
      </c>
      <c r="P313" s="184">
        <v>0</v>
      </c>
      <c r="Q313" s="184">
        <f>ROUND(E313*P313,2)</f>
        <v>0</v>
      </c>
      <c r="R313" s="184"/>
      <c r="S313" s="184" t="s">
        <v>253</v>
      </c>
      <c r="T313" s="185" t="s">
        <v>254</v>
      </c>
      <c r="U313" s="160">
        <v>0</v>
      </c>
      <c r="V313" s="160">
        <f>ROUND(E313*U313,2)</f>
        <v>0</v>
      </c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460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79">
        <v>148</v>
      </c>
      <c r="B314" s="180" t="s">
        <v>2490</v>
      </c>
      <c r="C314" s="189" t="s">
        <v>2491</v>
      </c>
      <c r="D314" s="181" t="s">
        <v>252</v>
      </c>
      <c r="E314" s="182">
        <v>3</v>
      </c>
      <c r="F314" s="183"/>
      <c r="G314" s="184">
        <f>ROUND(E314*F314,2)</f>
        <v>0</v>
      </c>
      <c r="H314" s="183"/>
      <c r="I314" s="184">
        <f>ROUND(E314*H314,2)</f>
        <v>0</v>
      </c>
      <c r="J314" s="183"/>
      <c r="K314" s="184">
        <f>ROUND(E314*J314,2)</f>
        <v>0</v>
      </c>
      <c r="L314" s="184">
        <v>21</v>
      </c>
      <c r="M314" s="184">
        <f>G314*(1+L314/100)</f>
        <v>0</v>
      </c>
      <c r="N314" s="184">
        <v>2E-3</v>
      </c>
      <c r="O314" s="184">
        <f>ROUND(E314*N314,2)</f>
        <v>0.01</v>
      </c>
      <c r="P314" s="184">
        <v>0</v>
      </c>
      <c r="Q314" s="184">
        <f>ROUND(E314*P314,2)</f>
        <v>0</v>
      </c>
      <c r="R314" s="184"/>
      <c r="S314" s="184" t="s">
        <v>253</v>
      </c>
      <c r="T314" s="185" t="s">
        <v>254</v>
      </c>
      <c r="U314" s="160">
        <v>0</v>
      </c>
      <c r="V314" s="160">
        <f>ROUND(E314*U314,2)</f>
        <v>0</v>
      </c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654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71">
        <v>149</v>
      </c>
      <c r="B315" s="172" t="s">
        <v>2492</v>
      </c>
      <c r="C315" s="188" t="s">
        <v>2493</v>
      </c>
      <c r="D315" s="173" t="s">
        <v>252</v>
      </c>
      <c r="E315" s="174">
        <v>7</v>
      </c>
      <c r="F315" s="175"/>
      <c r="G315" s="176">
        <f>ROUND(E315*F315,2)</f>
        <v>0</v>
      </c>
      <c r="H315" s="175"/>
      <c r="I315" s="176">
        <f>ROUND(E315*H315,2)</f>
        <v>0</v>
      </c>
      <c r="J315" s="175"/>
      <c r="K315" s="176">
        <f>ROUND(E315*J315,2)</f>
        <v>0</v>
      </c>
      <c r="L315" s="176">
        <v>21</v>
      </c>
      <c r="M315" s="176">
        <f>G315*(1+L315/100)</f>
        <v>0</v>
      </c>
      <c r="N315" s="176">
        <v>2.5000000000000001E-3</v>
      </c>
      <c r="O315" s="176">
        <f>ROUND(E315*N315,2)</f>
        <v>0.02</v>
      </c>
      <c r="P315" s="176">
        <v>0</v>
      </c>
      <c r="Q315" s="176">
        <f>ROUND(E315*P315,2)</f>
        <v>0</v>
      </c>
      <c r="R315" s="176" t="s">
        <v>459</v>
      </c>
      <c r="S315" s="176" t="s">
        <v>239</v>
      </c>
      <c r="T315" s="177" t="s">
        <v>300</v>
      </c>
      <c r="U315" s="160">
        <v>0</v>
      </c>
      <c r="V315" s="160">
        <f>ROUND(E315*U315,2)</f>
        <v>0</v>
      </c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460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201" t="s">
        <v>2265</v>
      </c>
      <c r="D316" s="193"/>
      <c r="E316" s="194">
        <v>7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305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 x14ac:dyDescent="0.2">
      <c r="A317" s="171">
        <v>150</v>
      </c>
      <c r="B317" s="172" t="s">
        <v>2494</v>
      </c>
      <c r="C317" s="188" t="s">
        <v>2495</v>
      </c>
      <c r="D317" s="173" t="s">
        <v>252</v>
      </c>
      <c r="E317" s="174">
        <v>2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8.9999999999999993E-3</v>
      </c>
      <c r="O317" s="176">
        <f>ROUND(E317*N317,2)</f>
        <v>0.02</v>
      </c>
      <c r="P317" s="176">
        <v>0</v>
      </c>
      <c r="Q317" s="176">
        <f>ROUND(E317*P317,2)</f>
        <v>0</v>
      </c>
      <c r="R317" s="176" t="s">
        <v>459</v>
      </c>
      <c r="S317" s="176" t="s">
        <v>239</v>
      </c>
      <c r="T317" s="177" t="s">
        <v>300</v>
      </c>
      <c r="U317" s="160">
        <v>0</v>
      </c>
      <c r="V317" s="160">
        <f>ROUND(E317*U317,2)</f>
        <v>0</v>
      </c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460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201" t="s">
        <v>2320</v>
      </c>
      <c r="D318" s="193"/>
      <c r="E318" s="194">
        <v>2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305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ht="22.5" outlineLevel="1" x14ac:dyDescent="0.2">
      <c r="A319" s="171">
        <v>151</v>
      </c>
      <c r="B319" s="172" t="s">
        <v>2496</v>
      </c>
      <c r="C319" s="188" t="s">
        <v>2497</v>
      </c>
      <c r="D319" s="173" t="s">
        <v>252</v>
      </c>
      <c r="E319" s="174">
        <v>3</v>
      </c>
      <c r="F319" s="175"/>
      <c r="G319" s="176">
        <f>ROUND(E319*F319,2)</f>
        <v>0</v>
      </c>
      <c r="H319" s="175"/>
      <c r="I319" s="176">
        <f>ROUND(E319*H319,2)</f>
        <v>0</v>
      </c>
      <c r="J319" s="175"/>
      <c r="K319" s="176">
        <f>ROUND(E319*J319,2)</f>
        <v>0</v>
      </c>
      <c r="L319" s="176">
        <v>21</v>
      </c>
      <c r="M319" s="176">
        <f>G319*(1+L319/100)</f>
        <v>0</v>
      </c>
      <c r="N319" s="176">
        <v>0</v>
      </c>
      <c r="O319" s="176">
        <f>ROUND(E319*N319,2)</f>
        <v>0</v>
      </c>
      <c r="P319" s="176">
        <v>0</v>
      </c>
      <c r="Q319" s="176">
        <f>ROUND(E319*P319,2)</f>
        <v>0</v>
      </c>
      <c r="R319" s="176" t="s">
        <v>459</v>
      </c>
      <c r="S319" s="176" t="s">
        <v>239</v>
      </c>
      <c r="T319" s="177" t="s">
        <v>300</v>
      </c>
      <c r="U319" s="160">
        <v>0</v>
      </c>
      <c r="V319" s="160">
        <f>ROUND(E319*U319,2)</f>
        <v>0</v>
      </c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460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201" t="s">
        <v>2304</v>
      </c>
      <c r="D320" s="193"/>
      <c r="E320" s="194">
        <v>3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305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 x14ac:dyDescent="0.2">
      <c r="A321" s="171">
        <v>152</v>
      </c>
      <c r="B321" s="172" t="s">
        <v>2498</v>
      </c>
      <c r="C321" s="188" t="s">
        <v>2499</v>
      </c>
      <c r="D321" s="173" t="s">
        <v>252</v>
      </c>
      <c r="E321" s="174">
        <v>2</v>
      </c>
      <c r="F321" s="175"/>
      <c r="G321" s="176">
        <f>ROUND(E321*F321,2)</f>
        <v>0</v>
      </c>
      <c r="H321" s="175"/>
      <c r="I321" s="176">
        <f>ROUND(E321*H321,2)</f>
        <v>0</v>
      </c>
      <c r="J321" s="175"/>
      <c r="K321" s="176">
        <f>ROUND(E321*J321,2)</f>
        <v>0</v>
      </c>
      <c r="L321" s="176">
        <v>21</v>
      </c>
      <c r="M321" s="176">
        <f>G321*(1+L321/100)</f>
        <v>0</v>
      </c>
      <c r="N321" s="176">
        <v>0.01</v>
      </c>
      <c r="O321" s="176">
        <f>ROUND(E321*N321,2)</f>
        <v>0.02</v>
      </c>
      <c r="P321" s="176">
        <v>0</v>
      </c>
      <c r="Q321" s="176">
        <f>ROUND(E321*P321,2)</f>
        <v>0</v>
      </c>
      <c r="R321" s="176" t="s">
        <v>459</v>
      </c>
      <c r="S321" s="176" t="s">
        <v>239</v>
      </c>
      <c r="T321" s="177" t="s">
        <v>300</v>
      </c>
      <c r="U321" s="160">
        <v>0</v>
      </c>
      <c r="V321" s="160">
        <f>ROUND(E321*U321,2)</f>
        <v>0</v>
      </c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460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201" t="s">
        <v>2320</v>
      </c>
      <c r="D322" s="193"/>
      <c r="E322" s="194">
        <v>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305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71">
        <v>153</v>
      </c>
      <c r="B323" s="172" t="s">
        <v>2500</v>
      </c>
      <c r="C323" s="188" t="s">
        <v>2501</v>
      </c>
      <c r="D323" s="173" t="s">
        <v>252</v>
      </c>
      <c r="E323" s="174">
        <v>13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1.6E-2</v>
      </c>
      <c r="O323" s="176">
        <f>ROUND(E323*N323,2)</f>
        <v>0.21</v>
      </c>
      <c r="P323" s="176">
        <v>0</v>
      </c>
      <c r="Q323" s="176">
        <f>ROUND(E323*P323,2)</f>
        <v>0</v>
      </c>
      <c r="R323" s="176" t="s">
        <v>459</v>
      </c>
      <c r="S323" s="176" t="s">
        <v>239</v>
      </c>
      <c r="T323" s="177" t="s">
        <v>300</v>
      </c>
      <c r="U323" s="160">
        <v>0</v>
      </c>
      <c r="V323" s="160">
        <f>ROUND(E323*U323,2)</f>
        <v>0</v>
      </c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460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201" t="s">
        <v>2407</v>
      </c>
      <c r="D324" s="193"/>
      <c r="E324" s="194">
        <v>13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305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71">
        <v>154</v>
      </c>
      <c r="B325" s="172" t="s">
        <v>2502</v>
      </c>
      <c r="C325" s="188" t="s">
        <v>2503</v>
      </c>
      <c r="D325" s="173" t="s">
        <v>252</v>
      </c>
      <c r="E325" s="174">
        <v>1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6"/>
      <c r="S325" s="176" t="s">
        <v>253</v>
      </c>
      <c r="T325" s="177" t="s">
        <v>254</v>
      </c>
      <c r="U325" s="160">
        <v>0</v>
      </c>
      <c r="V325" s="160">
        <f>ROUND(E325*U325,2)</f>
        <v>0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460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254" t="s">
        <v>2509</v>
      </c>
      <c r="D326" s="255"/>
      <c r="E326" s="255"/>
      <c r="F326" s="255"/>
      <c r="G326" s="255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243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256" t="s">
        <v>2504</v>
      </c>
      <c r="D327" s="257"/>
      <c r="E327" s="257"/>
      <c r="F327" s="257"/>
      <c r="G327" s="257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243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206" t="s">
        <v>2505</v>
      </c>
      <c r="D328" s="161"/>
      <c r="E328" s="162"/>
      <c r="F328" s="163"/>
      <c r="G328" s="163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243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58"/>
      <c r="B329" s="159"/>
      <c r="C329" s="256" t="s">
        <v>2510</v>
      </c>
      <c r="D329" s="257"/>
      <c r="E329" s="257"/>
      <c r="F329" s="257"/>
      <c r="G329" s="257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243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206" t="s">
        <v>2505</v>
      </c>
      <c r="D330" s="161"/>
      <c r="E330" s="162"/>
      <c r="F330" s="163"/>
      <c r="G330" s="163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243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256" t="s">
        <v>2511</v>
      </c>
      <c r="D331" s="257"/>
      <c r="E331" s="257"/>
      <c r="F331" s="257"/>
      <c r="G331" s="257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243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256" t="s">
        <v>2512</v>
      </c>
      <c r="D332" s="257"/>
      <c r="E332" s="257"/>
      <c r="F332" s="257"/>
      <c r="G332" s="257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243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256" t="s">
        <v>2513</v>
      </c>
      <c r="D333" s="257"/>
      <c r="E333" s="257"/>
      <c r="F333" s="257"/>
      <c r="G333" s="257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243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256" t="s">
        <v>2506</v>
      </c>
      <c r="D334" s="257"/>
      <c r="E334" s="257"/>
      <c r="F334" s="257"/>
      <c r="G334" s="257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243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71">
        <v>155</v>
      </c>
      <c r="B335" s="172" t="s">
        <v>2507</v>
      </c>
      <c r="C335" s="188" t="s">
        <v>2508</v>
      </c>
      <c r="D335" s="173" t="s">
        <v>314</v>
      </c>
      <c r="E335" s="174">
        <v>0.76127999999999996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0</v>
      </c>
      <c r="O335" s="176">
        <f>ROUND(E335*N335,2)</f>
        <v>0</v>
      </c>
      <c r="P335" s="176">
        <v>0</v>
      </c>
      <c r="Q335" s="176">
        <f>ROUND(E335*P335,2)</f>
        <v>0</v>
      </c>
      <c r="R335" s="176" t="s">
        <v>663</v>
      </c>
      <c r="S335" s="176" t="s">
        <v>239</v>
      </c>
      <c r="T335" s="177" t="s">
        <v>300</v>
      </c>
      <c r="U335" s="160">
        <v>1.5169999999999999</v>
      </c>
      <c r="V335" s="160">
        <f>ROUND(E335*U335,2)</f>
        <v>1.1499999999999999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631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265" t="s">
        <v>1990</v>
      </c>
      <c r="D336" s="266"/>
      <c r="E336" s="266"/>
      <c r="F336" s="266"/>
      <c r="G336" s="266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33" x14ac:dyDescent="0.2">
      <c r="A337" s="5"/>
      <c r="B337" s="6"/>
      <c r="C337" s="190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AE337">
        <v>15</v>
      </c>
      <c r="AF337">
        <v>21</v>
      </c>
    </row>
    <row r="338" spans="1:33" x14ac:dyDescent="0.2">
      <c r="A338" s="154"/>
      <c r="B338" s="155" t="s">
        <v>29</v>
      </c>
      <c r="C338" s="191"/>
      <c r="D338" s="156"/>
      <c r="E338" s="157"/>
      <c r="F338" s="157"/>
      <c r="G338" s="186">
        <f>G8+G42+G45+G87+G214+G228</f>
        <v>0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AE338">
        <f>SUMIF(L7:L336,AE337,G7:G336)</f>
        <v>0</v>
      </c>
      <c r="AF338">
        <f>SUMIF(L7:L336,AF337,G7:G336)</f>
        <v>0</v>
      </c>
      <c r="AG338" t="s">
        <v>292</v>
      </c>
    </row>
    <row r="339" spans="1:33" x14ac:dyDescent="0.2">
      <c r="C339" s="192"/>
      <c r="D339" s="142"/>
      <c r="AG339" t="s">
        <v>294</v>
      </c>
    </row>
    <row r="340" spans="1:33" x14ac:dyDescent="0.2">
      <c r="D340" s="142"/>
    </row>
    <row r="341" spans="1:33" x14ac:dyDescent="0.2">
      <c r="D341" s="142"/>
    </row>
    <row r="342" spans="1:33" x14ac:dyDescent="0.2">
      <c r="D342" s="142"/>
    </row>
    <row r="343" spans="1:33" x14ac:dyDescent="0.2">
      <c r="D343" s="142"/>
    </row>
    <row r="344" spans="1:33" x14ac:dyDescent="0.2">
      <c r="D344" s="142"/>
    </row>
    <row r="345" spans="1:33" x14ac:dyDescent="0.2">
      <c r="D345" s="142"/>
    </row>
    <row r="346" spans="1:33" x14ac:dyDescent="0.2">
      <c r="D346" s="142"/>
    </row>
    <row r="347" spans="1:33" x14ac:dyDescent="0.2">
      <c r="D347" s="142"/>
    </row>
    <row r="348" spans="1:33" x14ac:dyDescent="0.2">
      <c r="D348" s="142"/>
    </row>
    <row r="349" spans="1:33" x14ac:dyDescent="0.2">
      <c r="D349" s="142"/>
    </row>
    <row r="350" spans="1:33" x14ac:dyDescent="0.2">
      <c r="D350" s="142"/>
    </row>
    <row r="351" spans="1:33" x14ac:dyDescent="0.2">
      <c r="D351" s="142"/>
    </row>
    <row r="352" spans="1:33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NTVqtM7C5f9KDmkWqdRbEVNq5khvrLjb52OxKu9CEGwBgjYqkZxjZ1egcbRRhx6fb3P1xV4eQ+g9BUnJ8Uv5Dg==" saltValue="Efzkvt5eZLJCXVc2LwhaaQ==" spinCount="100000" sheet="1"/>
  <mergeCells count="63">
    <mergeCell ref="C13:G13"/>
    <mergeCell ref="A1:G1"/>
    <mergeCell ref="C2:G2"/>
    <mergeCell ref="C3:G3"/>
    <mergeCell ref="C4:G4"/>
    <mergeCell ref="C10:G10"/>
    <mergeCell ref="C65:G65"/>
    <mergeCell ref="C18:G18"/>
    <mergeCell ref="C22:G22"/>
    <mergeCell ref="C40:G40"/>
    <mergeCell ref="C41:G41"/>
    <mergeCell ref="C47:G47"/>
    <mergeCell ref="C49:G49"/>
    <mergeCell ref="C51:G51"/>
    <mergeCell ref="C53:G53"/>
    <mergeCell ref="C56:G56"/>
    <mergeCell ref="C59:G59"/>
    <mergeCell ref="C62:G62"/>
    <mergeCell ref="C100:G100"/>
    <mergeCell ref="C68:G68"/>
    <mergeCell ref="C70:G70"/>
    <mergeCell ref="C72:G72"/>
    <mergeCell ref="C74:G74"/>
    <mergeCell ref="C78:G78"/>
    <mergeCell ref="C86:G86"/>
    <mergeCell ref="C91:G91"/>
    <mergeCell ref="C92:G92"/>
    <mergeCell ref="C95:G95"/>
    <mergeCell ref="C96:G96"/>
    <mergeCell ref="C99:G99"/>
    <mergeCell ref="C124:G124"/>
    <mergeCell ref="C103:G103"/>
    <mergeCell ref="C104:G104"/>
    <mergeCell ref="C107:G107"/>
    <mergeCell ref="C108:G108"/>
    <mergeCell ref="C111:G111"/>
    <mergeCell ref="C112:G112"/>
    <mergeCell ref="C115:G115"/>
    <mergeCell ref="C116:G116"/>
    <mergeCell ref="C119:G119"/>
    <mergeCell ref="C120:G120"/>
    <mergeCell ref="C123:G123"/>
    <mergeCell ref="C289:G289"/>
    <mergeCell ref="C127:G127"/>
    <mergeCell ref="C130:G130"/>
    <mergeCell ref="C133:G133"/>
    <mergeCell ref="C136:G136"/>
    <mergeCell ref="C139:G139"/>
    <mergeCell ref="C142:G142"/>
    <mergeCell ref="C145:G145"/>
    <mergeCell ref="C148:G148"/>
    <mergeCell ref="C213:G213"/>
    <mergeCell ref="C227:G227"/>
    <mergeCell ref="C243:G243"/>
    <mergeCell ref="C333:G333"/>
    <mergeCell ref="C334:G334"/>
    <mergeCell ref="C336:G336"/>
    <mergeCell ref="C291:G291"/>
    <mergeCell ref="C326:G326"/>
    <mergeCell ref="C327:G327"/>
    <mergeCell ref="C329:G329"/>
    <mergeCell ref="C331:G331"/>
    <mergeCell ref="C332:G3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63</v>
      </c>
      <c r="C3" s="259" t="s">
        <v>64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68</v>
      </c>
      <c r="C4" s="262" t="s">
        <v>62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197</v>
      </c>
      <c r="C8" s="187" t="s">
        <v>198</v>
      </c>
      <c r="D8" s="167"/>
      <c r="E8" s="168"/>
      <c r="F8" s="169"/>
      <c r="G8" s="169">
        <f>SUMIF(AG9:AG180,"&lt;&gt;NOR",G9:G180)</f>
        <v>0</v>
      </c>
      <c r="H8" s="169"/>
      <c r="I8" s="169">
        <f>SUM(I9:I180)</f>
        <v>0</v>
      </c>
      <c r="J8" s="169"/>
      <c r="K8" s="169">
        <f>SUM(K9:K180)</f>
        <v>0</v>
      </c>
      <c r="L8" s="169"/>
      <c r="M8" s="169">
        <f>SUM(M9:M180)</f>
        <v>0</v>
      </c>
      <c r="N8" s="169"/>
      <c r="O8" s="169">
        <f>SUM(O9:O180)</f>
        <v>0</v>
      </c>
      <c r="P8" s="169"/>
      <c r="Q8" s="169">
        <f>SUM(Q9:Q180)</f>
        <v>0</v>
      </c>
      <c r="R8" s="169"/>
      <c r="S8" s="169"/>
      <c r="T8" s="170"/>
      <c r="U8" s="164"/>
      <c r="V8" s="164">
        <f>SUM(V9:V180)</f>
        <v>380.55999999999995</v>
      </c>
      <c r="W8" s="164"/>
      <c r="AG8" t="s">
        <v>235</v>
      </c>
    </row>
    <row r="9" spans="1:60" outlineLevel="1" x14ac:dyDescent="0.2">
      <c r="A9" s="171">
        <v>1</v>
      </c>
      <c r="B9" s="172" t="s">
        <v>2514</v>
      </c>
      <c r="C9" s="188" t="s">
        <v>2515</v>
      </c>
      <c r="D9" s="173" t="s">
        <v>252</v>
      </c>
      <c r="E9" s="174">
        <v>106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197</v>
      </c>
      <c r="S9" s="176" t="s">
        <v>239</v>
      </c>
      <c r="T9" s="177" t="s">
        <v>300</v>
      </c>
      <c r="U9" s="160">
        <v>0.14130000000000001</v>
      </c>
      <c r="V9" s="160">
        <f>ROUND(E9*U9,2)</f>
        <v>14.98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01" t="s">
        <v>2516</v>
      </c>
      <c r="D10" s="193"/>
      <c r="E10" s="194">
        <v>106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305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1">
        <v>2</v>
      </c>
      <c r="B11" s="172" t="s">
        <v>2517</v>
      </c>
      <c r="C11" s="188" t="s">
        <v>2518</v>
      </c>
      <c r="D11" s="173" t="s">
        <v>252</v>
      </c>
      <c r="E11" s="174">
        <v>68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 t="s">
        <v>197</v>
      </c>
      <c r="S11" s="176" t="s">
        <v>239</v>
      </c>
      <c r="T11" s="177" t="s">
        <v>300</v>
      </c>
      <c r="U11" s="160">
        <v>0.40083000000000002</v>
      </c>
      <c r="V11" s="160">
        <f>ROUND(E11*U11,2)</f>
        <v>27.26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01" t="s">
        <v>2519</v>
      </c>
      <c r="D12" s="193"/>
      <c r="E12" s="194">
        <v>68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305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1">
        <v>3</v>
      </c>
      <c r="B13" s="172" t="s">
        <v>801</v>
      </c>
      <c r="C13" s="188" t="s">
        <v>802</v>
      </c>
      <c r="D13" s="173" t="s">
        <v>252</v>
      </c>
      <c r="E13" s="174">
        <v>97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197</v>
      </c>
      <c r="S13" s="176" t="s">
        <v>239</v>
      </c>
      <c r="T13" s="177" t="s">
        <v>300</v>
      </c>
      <c r="U13" s="160">
        <v>5.0500000000000003E-2</v>
      </c>
      <c r="V13" s="160">
        <f>ROUND(E13*U13,2)</f>
        <v>4.9000000000000004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01" t="s">
        <v>2520</v>
      </c>
      <c r="D14" s="193"/>
      <c r="E14" s="194">
        <v>97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1">
        <v>4</v>
      </c>
      <c r="B15" s="172" t="s">
        <v>803</v>
      </c>
      <c r="C15" s="188" t="s">
        <v>804</v>
      </c>
      <c r="D15" s="173" t="s">
        <v>252</v>
      </c>
      <c r="E15" s="174">
        <v>30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197</v>
      </c>
      <c r="S15" s="176" t="s">
        <v>239</v>
      </c>
      <c r="T15" s="177" t="s">
        <v>300</v>
      </c>
      <c r="U15" s="160">
        <v>0.05</v>
      </c>
      <c r="V15" s="160">
        <f>ROUND(E15*U15,2)</f>
        <v>1.5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01" t="s">
        <v>2521</v>
      </c>
      <c r="D16" s="193"/>
      <c r="E16" s="194">
        <v>30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305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1">
        <v>5</v>
      </c>
      <c r="B17" s="172" t="s">
        <v>805</v>
      </c>
      <c r="C17" s="188" t="s">
        <v>806</v>
      </c>
      <c r="D17" s="173" t="s">
        <v>252</v>
      </c>
      <c r="E17" s="174">
        <v>10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197</v>
      </c>
      <c r="S17" s="176" t="s">
        <v>239</v>
      </c>
      <c r="T17" s="177" t="s">
        <v>300</v>
      </c>
      <c r="U17" s="160">
        <v>8.2170000000000007E-2</v>
      </c>
      <c r="V17" s="160">
        <f>ROUND(E17*U17,2)</f>
        <v>0.82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01" t="s">
        <v>2522</v>
      </c>
      <c r="D18" s="193"/>
      <c r="E18" s="194">
        <v>10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305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1">
        <v>6</v>
      </c>
      <c r="B19" s="172" t="s">
        <v>2523</v>
      </c>
      <c r="C19" s="188" t="s">
        <v>2524</v>
      </c>
      <c r="D19" s="173" t="s">
        <v>252</v>
      </c>
      <c r="E19" s="174">
        <v>24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197</v>
      </c>
      <c r="S19" s="176" t="s">
        <v>239</v>
      </c>
      <c r="T19" s="177" t="s">
        <v>300</v>
      </c>
      <c r="U19" s="160">
        <v>0.14749999999999999</v>
      </c>
      <c r="V19" s="160">
        <f>ROUND(E19*U19,2)</f>
        <v>3.54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01" t="s">
        <v>2525</v>
      </c>
      <c r="D20" s="193"/>
      <c r="E20" s="194">
        <v>24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305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1">
        <v>7</v>
      </c>
      <c r="B21" s="172" t="s">
        <v>2526</v>
      </c>
      <c r="C21" s="188" t="s">
        <v>2527</v>
      </c>
      <c r="D21" s="173" t="s">
        <v>252</v>
      </c>
      <c r="E21" s="174">
        <v>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197</v>
      </c>
      <c r="S21" s="176" t="s">
        <v>239</v>
      </c>
      <c r="T21" s="177" t="s">
        <v>300</v>
      </c>
      <c r="U21" s="160">
        <v>0.16866999999999999</v>
      </c>
      <c r="V21" s="160">
        <f>ROUND(E21*U21,2)</f>
        <v>0.84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01" t="s">
        <v>2528</v>
      </c>
      <c r="D22" s="193"/>
      <c r="E22" s="194">
        <v>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305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1">
        <v>8</v>
      </c>
      <c r="B23" s="172" t="s">
        <v>2529</v>
      </c>
      <c r="C23" s="188" t="s">
        <v>2530</v>
      </c>
      <c r="D23" s="173" t="s">
        <v>252</v>
      </c>
      <c r="E23" s="174">
        <v>8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197</v>
      </c>
      <c r="S23" s="176" t="s">
        <v>239</v>
      </c>
      <c r="T23" s="177" t="s">
        <v>300</v>
      </c>
      <c r="U23" s="160">
        <v>0.16866999999999999</v>
      </c>
      <c r="V23" s="160">
        <f>ROUND(E23*U23,2)</f>
        <v>1.35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01" t="s">
        <v>2531</v>
      </c>
      <c r="D24" s="193"/>
      <c r="E24" s="194">
        <v>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305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1">
        <v>9</v>
      </c>
      <c r="B25" s="172" t="s">
        <v>2532</v>
      </c>
      <c r="C25" s="188" t="s">
        <v>2533</v>
      </c>
      <c r="D25" s="173" t="s">
        <v>252</v>
      </c>
      <c r="E25" s="174">
        <v>12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197</v>
      </c>
      <c r="S25" s="176" t="s">
        <v>239</v>
      </c>
      <c r="T25" s="177" t="s">
        <v>300</v>
      </c>
      <c r="U25" s="160">
        <v>0.14749999999999999</v>
      </c>
      <c r="V25" s="160">
        <f>ROUND(E25*U25,2)</f>
        <v>1.77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01" t="s">
        <v>2534</v>
      </c>
      <c r="D26" s="193"/>
      <c r="E26" s="194">
        <v>12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305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1">
        <v>10</v>
      </c>
      <c r="B27" s="172" t="s">
        <v>2535</v>
      </c>
      <c r="C27" s="188" t="s">
        <v>2536</v>
      </c>
      <c r="D27" s="173" t="s">
        <v>252</v>
      </c>
      <c r="E27" s="174">
        <v>59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197</v>
      </c>
      <c r="S27" s="176" t="s">
        <v>239</v>
      </c>
      <c r="T27" s="177" t="s">
        <v>300</v>
      </c>
      <c r="U27" s="160">
        <v>0.26</v>
      </c>
      <c r="V27" s="160">
        <f>ROUND(E27*U27,2)</f>
        <v>15.34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01" t="s">
        <v>2537</v>
      </c>
      <c r="D28" s="193"/>
      <c r="E28" s="194">
        <v>59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305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1">
        <v>11</v>
      </c>
      <c r="B29" s="172" t="s">
        <v>2538</v>
      </c>
      <c r="C29" s="188" t="s">
        <v>2539</v>
      </c>
      <c r="D29" s="173" t="s">
        <v>252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197</v>
      </c>
      <c r="S29" s="176" t="s">
        <v>239</v>
      </c>
      <c r="T29" s="177" t="s">
        <v>300</v>
      </c>
      <c r="U29" s="160">
        <v>0.3795</v>
      </c>
      <c r="V29" s="160">
        <f>ROUND(E29*U29,2)</f>
        <v>0.38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01" t="s">
        <v>2540</v>
      </c>
      <c r="D30" s="193"/>
      <c r="E30" s="194">
        <v>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305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71">
        <v>12</v>
      </c>
      <c r="B31" s="172" t="s">
        <v>2541</v>
      </c>
      <c r="C31" s="188" t="s">
        <v>2542</v>
      </c>
      <c r="D31" s="173" t="s">
        <v>252</v>
      </c>
      <c r="E31" s="174">
        <v>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 t="s">
        <v>197</v>
      </c>
      <c r="S31" s="176" t="s">
        <v>239</v>
      </c>
      <c r="T31" s="177" t="s">
        <v>300</v>
      </c>
      <c r="U31" s="160">
        <v>0.72</v>
      </c>
      <c r="V31" s="160">
        <f>ROUND(E31*U31,2)</f>
        <v>0.72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01" t="s">
        <v>2540</v>
      </c>
      <c r="D32" s="193"/>
      <c r="E32" s="194">
        <v>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305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71">
        <v>13</v>
      </c>
      <c r="B33" s="172" t="s">
        <v>823</v>
      </c>
      <c r="C33" s="188" t="s">
        <v>824</v>
      </c>
      <c r="D33" s="173" t="s">
        <v>342</v>
      </c>
      <c r="E33" s="174">
        <v>100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197</v>
      </c>
      <c r="S33" s="176" t="s">
        <v>239</v>
      </c>
      <c r="T33" s="177" t="s">
        <v>300</v>
      </c>
      <c r="U33" s="160">
        <v>0.13</v>
      </c>
      <c r="V33" s="160">
        <f>ROUND(E33*U33,2)</f>
        <v>13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798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01" t="s">
        <v>2543</v>
      </c>
      <c r="D34" s="193"/>
      <c r="E34" s="194">
        <v>100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305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1">
        <v>14</v>
      </c>
      <c r="B35" s="172" t="s">
        <v>2544</v>
      </c>
      <c r="C35" s="188" t="s">
        <v>2545</v>
      </c>
      <c r="D35" s="173" t="s">
        <v>342</v>
      </c>
      <c r="E35" s="174">
        <v>10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197</v>
      </c>
      <c r="S35" s="176" t="s">
        <v>239</v>
      </c>
      <c r="T35" s="177" t="s">
        <v>300</v>
      </c>
      <c r="U35" s="160">
        <v>0.16</v>
      </c>
      <c r="V35" s="160">
        <f>ROUND(E35*U35,2)</f>
        <v>1.6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798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01" t="s">
        <v>2546</v>
      </c>
      <c r="D36" s="193"/>
      <c r="E36" s="194">
        <v>10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305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1">
        <v>15</v>
      </c>
      <c r="B37" s="172" t="s">
        <v>2547</v>
      </c>
      <c r="C37" s="188" t="s">
        <v>2548</v>
      </c>
      <c r="D37" s="173" t="s">
        <v>342</v>
      </c>
      <c r="E37" s="174">
        <v>150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197</v>
      </c>
      <c r="S37" s="176" t="s">
        <v>239</v>
      </c>
      <c r="T37" s="177" t="s">
        <v>300</v>
      </c>
      <c r="U37" s="160">
        <v>0.49717</v>
      </c>
      <c r="V37" s="160">
        <f>ROUND(E37*U37,2)</f>
        <v>74.58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798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01" t="s">
        <v>2549</v>
      </c>
      <c r="D38" s="193"/>
      <c r="E38" s="194">
        <v>150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305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1">
        <v>16</v>
      </c>
      <c r="B39" s="172" t="s">
        <v>2550</v>
      </c>
      <c r="C39" s="188" t="s">
        <v>2551</v>
      </c>
      <c r="D39" s="173" t="s">
        <v>252</v>
      </c>
      <c r="E39" s="174">
        <v>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197</v>
      </c>
      <c r="S39" s="176" t="s">
        <v>239</v>
      </c>
      <c r="T39" s="177" t="s">
        <v>300</v>
      </c>
      <c r="U39" s="160">
        <v>0.94950000000000001</v>
      </c>
      <c r="V39" s="160">
        <f>ROUND(E39*U39,2)</f>
        <v>3.8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798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01" t="s">
        <v>2552</v>
      </c>
      <c r="D40" s="193"/>
      <c r="E40" s="194">
        <v>4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305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1">
        <v>17</v>
      </c>
      <c r="B41" s="172" t="s">
        <v>2553</v>
      </c>
      <c r="C41" s="188" t="s">
        <v>2554</v>
      </c>
      <c r="D41" s="173" t="s">
        <v>252</v>
      </c>
      <c r="E41" s="174">
        <v>3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197</v>
      </c>
      <c r="S41" s="176" t="s">
        <v>239</v>
      </c>
      <c r="T41" s="177" t="s">
        <v>300</v>
      </c>
      <c r="U41" s="160">
        <v>1.33467</v>
      </c>
      <c r="V41" s="160">
        <f>ROUND(E41*U41,2)</f>
        <v>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798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01" t="s">
        <v>2555</v>
      </c>
      <c r="D42" s="193"/>
      <c r="E42" s="194">
        <v>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305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1">
        <v>18</v>
      </c>
      <c r="B43" s="172" t="s">
        <v>2556</v>
      </c>
      <c r="C43" s="188" t="s">
        <v>2557</v>
      </c>
      <c r="D43" s="173" t="s">
        <v>252</v>
      </c>
      <c r="E43" s="174">
        <v>24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197</v>
      </c>
      <c r="S43" s="176" t="s">
        <v>239</v>
      </c>
      <c r="T43" s="177" t="s">
        <v>300</v>
      </c>
      <c r="U43" s="160">
        <v>0.24399999999999999</v>
      </c>
      <c r="V43" s="160">
        <f>ROUND(E43*U43,2)</f>
        <v>5.86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798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01" t="s">
        <v>2558</v>
      </c>
      <c r="D44" s="193"/>
      <c r="E44" s="194">
        <v>24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305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1">
        <v>19</v>
      </c>
      <c r="B45" s="172" t="s">
        <v>2559</v>
      </c>
      <c r="C45" s="188" t="s">
        <v>2560</v>
      </c>
      <c r="D45" s="173" t="s">
        <v>252</v>
      </c>
      <c r="E45" s="174">
        <v>18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197</v>
      </c>
      <c r="S45" s="176" t="s">
        <v>239</v>
      </c>
      <c r="T45" s="177" t="s">
        <v>300</v>
      </c>
      <c r="U45" s="160">
        <v>0.35216999999999998</v>
      </c>
      <c r="V45" s="160">
        <f>ROUND(E45*U45,2)</f>
        <v>6.34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798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01" t="s">
        <v>2561</v>
      </c>
      <c r="D46" s="193"/>
      <c r="E46" s="194">
        <v>18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305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1">
        <v>20</v>
      </c>
      <c r="B47" s="172" t="s">
        <v>2562</v>
      </c>
      <c r="C47" s="188" t="s">
        <v>2563</v>
      </c>
      <c r="D47" s="173" t="s">
        <v>252</v>
      </c>
      <c r="E47" s="174">
        <v>8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197</v>
      </c>
      <c r="S47" s="176" t="s">
        <v>239</v>
      </c>
      <c r="T47" s="177" t="s">
        <v>300</v>
      </c>
      <c r="U47" s="160">
        <v>0.871</v>
      </c>
      <c r="V47" s="160">
        <f>ROUND(E47*U47,2)</f>
        <v>6.97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798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01" t="s">
        <v>2564</v>
      </c>
      <c r="D48" s="193"/>
      <c r="E48" s="194">
        <v>8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305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71">
        <v>21</v>
      </c>
      <c r="B49" s="172" t="s">
        <v>2565</v>
      </c>
      <c r="C49" s="188" t="s">
        <v>2566</v>
      </c>
      <c r="D49" s="173" t="s">
        <v>342</v>
      </c>
      <c r="E49" s="174">
        <v>80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197</v>
      </c>
      <c r="S49" s="176" t="s">
        <v>239</v>
      </c>
      <c r="T49" s="177" t="s">
        <v>300</v>
      </c>
      <c r="U49" s="160">
        <v>6.4149999999999999E-2</v>
      </c>
      <c r="V49" s="160">
        <f>ROUND(E49*U49,2)</f>
        <v>5.13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798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01" t="s">
        <v>2567</v>
      </c>
      <c r="D50" s="193"/>
      <c r="E50" s="194">
        <v>80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305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71">
        <v>22</v>
      </c>
      <c r="B51" s="172" t="s">
        <v>2568</v>
      </c>
      <c r="C51" s="188" t="s">
        <v>2569</v>
      </c>
      <c r="D51" s="173" t="s">
        <v>342</v>
      </c>
      <c r="E51" s="174">
        <v>120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 t="s">
        <v>197</v>
      </c>
      <c r="S51" s="176" t="s">
        <v>239</v>
      </c>
      <c r="T51" s="177" t="s">
        <v>300</v>
      </c>
      <c r="U51" s="160">
        <v>6.4149999999999999E-2</v>
      </c>
      <c r="V51" s="160">
        <f>ROUND(E51*U51,2)</f>
        <v>7.7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798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01" t="s">
        <v>2570</v>
      </c>
      <c r="D52" s="193"/>
      <c r="E52" s="194">
        <v>120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305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1">
        <v>23</v>
      </c>
      <c r="B53" s="172" t="s">
        <v>2571</v>
      </c>
      <c r="C53" s="188" t="s">
        <v>2572</v>
      </c>
      <c r="D53" s="173" t="s">
        <v>342</v>
      </c>
      <c r="E53" s="174">
        <v>45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197</v>
      </c>
      <c r="S53" s="176" t="s">
        <v>239</v>
      </c>
      <c r="T53" s="177" t="s">
        <v>300</v>
      </c>
      <c r="U53" s="160">
        <v>6.4149999999999999E-2</v>
      </c>
      <c r="V53" s="160">
        <f>ROUND(E53*U53,2)</f>
        <v>2.89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798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01" t="s">
        <v>2573</v>
      </c>
      <c r="D54" s="193"/>
      <c r="E54" s="194">
        <v>45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305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1">
        <v>24</v>
      </c>
      <c r="B55" s="172" t="s">
        <v>2574</v>
      </c>
      <c r="C55" s="188" t="s">
        <v>2575</v>
      </c>
      <c r="D55" s="173" t="s">
        <v>342</v>
      </c>
      <c r="E55" s="174">
        <v>120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239</v>
      </c>
      <c r="T55" s="177" t="s">
        <v>300</v>
      </c>
      <c r="U55" s="160">
        <v>7.0000000000000007E-2</v>
      </c>
      <c r="V55" s="160">
        <f>ROUND(E55*U55,2)</f>
        <v>8.4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798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01" t="s">
        <v>2576</v>
      </c>
      <c r="D56" s="193"/>
      <c r="E56" s="194">
        <v>120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305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1">
        <v>25</v>
      </c>
      <c r="B57" s="172" t="s">
        <v>2577</v>
      </c>
      <c r="C57" s="188" t="s">
        <v>2578</v>
      </c>
      <c r="D57" s="173" t="s">
        <v>342</v>
      </c>
      <c r="E57" s="174">
        <v>740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6" t="s">
        <v>239</v>
      </c>
      <c r="T57" s="177" t="s">
        <v>300</v>
      </c>
      <c r="U57" s="160">
        <v>7.0000000000000007E-2</v>
      </c>
      <c r="V57" s="160">
        <f>ROUND(E57*U57,2)</f>
        <v>51.8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798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01" t="s">
        <v>2579</v>
      </c>
      <c r="D58" s="193"/>
      <c r="E58" s="194">
        <v>740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305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1">
        <v>26</v>
      </c>
      <c r="B59" s="172" t="s">
        <v>2580</v>
      </c>
      <c r="C59" s="188" t="s">
        <v>2581</v>
      </c>
      <c r="D59" s="173" t="s">
        <v>342</v>
      </c>
      <c r="E59" s="174">
        <v>710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239</v>
      </c>
      <c r="T59" s="177" t="s">
        <v>300</v>
      </c>
      <c r="U59" s="160">
        <v>7.0000000000000007E-2</v>
      </c>
      <c r="V59" s="160">
        <f>ROUND(E59*U59,2)</f>
        <v>49.7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798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01" t="s">
        <v>2582</v>
      </c>
      <c r="D60" s="193"/>
      <c r="E60" s="194">
        <v>710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305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1">
        <v>27</v>
      </c>
      <c r="B61" s="172" t="s">
        <v>2583</v>
      </c>
      <c r="C61" s="188" t="s">
        <v>2584</v>
      </c>
      <c r="D61" s="173" t="s">
        <v>342</v>
      </c>
      <c r="E61" s="174">
        <v>50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239</v>
      </c>
      <c r="T61" s="177" t="s">
        <v>300</v>
      </c>
      <c r="U61" s="160">
        <v>7.0000000000000007E-2</v>
      </c>
      <c r="V61" s="160">
        <f>ROUND(E61*U61,2)</f>
        <v>3.5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798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01" t="s">
        <v>2585</v>
      </c>
      <c r="D62" s="193"/>
      <c r="E62" s="194">
        <v>50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305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1">
        <v>28</v>
      </c>
      <c r="B63" s="172" t="s">
        <v>2586</v>
      </c>
      <c r="C63" s="188" t="s">
        <v>2587</v>
      </c>
      <c r="D63" s="173" t="s">
        <v>342</v>
      </c>
      <c r="E63" s="174">
        <v>15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/>
      <c r="S63" s="176" t="s">
        <v>239</v>
      </c>
      <c r="T63" s="177" t="s">
        <v>300</v>
      </c>
      <c r="U63" s="160">
        <v>7.2459999999999997E-2</v>
      </c>
      <c r="V63" s="160">
        <f>ROUND(E63*U63,2)</f>
        <v>1.0900000000000001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798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01" t="s">
        <v>2588</v>
      </c>
      <c r="D64" s="193"/>
      <c r="E64" s="194">
        <v>15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305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1">
        <v>29</v>
      </c>
      <c r="B65" s="172" t="s">
        <v>2589</v>
      </c>
      <c r="C65" s="188" t="s">
        <v>2590</v>
      </c>
      <c r="D65" s="173" t="s">
        <v>342</v>
      </c>
      <c r="E65" s="174">
        <v>80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239</v>
      </c>
      <c r="T65" s="177" t="s">
        <v>300</v>
      </c>
      <c r="U65" s="160">
        <v>7.2459999999999997E-2</v>
      </c>
      <c r="V65" s="160">
        <f>ROUND(E65*U65,2)</f>
        <v>5.8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798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01" t="s">
        <v>2591</v>
      </c>
      <c r="D66" s="193"/>
      <c r="E66" s="194">
        <v>80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305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1">
        <v>30</v>
      </c>
      <c r="B67" s="172" t="s">
        <v>2592</v>
      </c>
      <c r="C67" s="188" t="s">
        <v>2593</v>
      </c>
      <c r="D67" s="173" t="s">
        <v>342</v>
      </c>
      <c r="E67" s="174">
        <v>95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/>
      <c r="S67" s="176" t="s">
        <v>239</v>
      </c>
      <c r="T67" s="177" t="s">
        <v>300</v>
      </c>
      <c r="U67" s="160">
        <v>7.3679999999999995E-2</v>
      </c>
      <c r="V67" s="160">
        <f>ROUND(E67*U67,2)</f>
        <v>7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798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58"/>
      <c r="B68" s="159"/>
      <c r="C68" s="201" t="s">
        <v>2594</v>
      </c>
      <c r="D68" s="193"/>
      <c r="E68" s="194">
        <v>95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305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1">
        <v>31</v>
      </c>
      <c r="B69" s="172" t="s">
        <v>2595</v>
      </c>
      <c r="C69" s="188" t="s">
        <v>2596</v>
      </c>
      <c r="D69" s="173" t="s">
        <v>252</v>
      </c>
      <c r="E69" s="174">
        <v>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253</v>
      </c>
      <c r="T69" s="177" t="s">
        <v>838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798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01" t="s">
        <v>2597</v>
      </c>
      <c r="D70" s="193"/>
      <c r="E70" s="194">
        <v>1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305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1">
        <v>32</v>
      </c>
      <c r="B71" s="172" t="s">
        <v>2595</v>
      </c>
      <c r="C71" s="188" t="s">
        <v>2598</v>
      </c>
      <c r="D71" s="173" t="s">
        <v>252</v>
      </c>
      <c r="E71" s="174">
        <v>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253</v>
      </c>
      <c r="T71" s="177" t="s">
        <v>240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2599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01" t="s">
        <v>2600</v>
      </c>
      <c r="D72" s="193"/>
      <c r="E72" s="194">
        <v>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305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1">
        <v>33</v>
      </c>
      <c r="B73" s="172" t="s">
        <v>2595</v>
      </c>
      <c r="C73" s="188" t="s">
        <v>2601</v>
      </c>
      <c r="D73" s="173" t="s">
        <v>252</v>
      </c>
      <c r="E73" s="174">
        <v>1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/>
      <c r="S73" s="176" t="s">
        <v>253</v>
      </c>
      <c r="T73" s="177" t="s">
        <v>240</v>
      </c>
      <c r="U73" s="160">
        <v>0</v>
      </c>
      <c r="V73" s="160">
        <f>ROUND(E73*U73,2)</f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2599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01" t="s">
        <v>2602</v>
      </c>
      <c r="D74" s="193"/>
      <c r="E74" s="194">
        <v>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305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1">
        <v>34</v>
      </c>
      <c r="B75" s="172" t="s">
        <v>2595</v>
      </c>
      <c r="C75" s="188" t="s">
        <v>2603</v>
      </c>
      <c r="D75" s="173" t="s">
        <v>252</v>
      </c>
      <c r="E75" s="174">
        <v>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253</v>
      </c>
      <c r="T75" s="177" t="s">
        <v>240</v>
      </c>
      <c r="U75" s="160">
        <v>0</v>
      </c>
      <c r="V75" s="160">
        <f>ROUND(E75*U75,2)</f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2599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54" t="s">
        <v>2604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243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01" t="s">
        <v>2605</v>
      </c>
      <c r="D77" s="193"/>
      <c r="E77" s="194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305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1">
        <v>35</v>
      </c>
      <c r="B78" s="172" t="s">
        <v>2595</v>
      </c>
      <c r="C78" s="188" t="s">
        <v>2606</v>
      </c>
      <c r="D78" s="173" t="s">
        <v>252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253</v>
      </c>
      <c r="T78" s="177" t="s">
        <v>240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855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01" t="s">
        <v>2607</v>
      </c>
      <c r="D79" s="193"/>
      <c r="E79" s="194">
        <v>1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305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1">
        <v>36</v>
      </c>
      <c r="B80" s="172" t="s">
        <v>2595</v>
      </c>
      <c r="C80" s="188" t="s">
        <v>2608</v>
      </c>
      <c r="D80" s="173" t="s">
        <v>2609</v>
      </c>
      <c r="E80" s="174">
        <v>1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/>
      <c r="S80" s="176" t="s">
        <v>253</v>
      </c>
      <c r="T80" s="177" t="s">
        <v>240</v>
      </c>
      <c r="U80" s="160">
        <v>0</v>
      </c>
      <c r="V80" s="160">
        <f>ROUND(E80*U80,2)</f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2599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54" t="s">
        <v>2610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243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01" t="s">
        <v>2605</v>
      </c>
      <c r="D82" s="193"/>
      <c r="E82" s="194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305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1">
        <v>37</v>
      </c>
      <c r="B83" s="172" t="s">
        <v>858</v>
      </c>
      <c r="C83" s="188" t="s">
        <v>859</v>
      </c>
      <c r="D83" s="173" t="s">
        <v>860</v>
      </c>
      <c r="E83" s="174">
        <v>80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459</v>
      </c>
      <c r="S83" s="176" t="s">
        <v>239</v>
      </c>
      <c r="T83" s="177" t="s">
        <v>300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855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01" t="s">
        <v>2611</v>
      </c>
      <c r="D84" s="193"/>
      <c r="E84" s="194">
        <v>80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305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45" outlineLevel="1" x14ac:dyDescent="0.2">
      <c r="A85" s="171">
        <v>38</v>
      </c>
      <c r="B85" s="172" t="s">
        <v>861</v>
      </c>
      <c r="C85" s="188" t="s">
        <v>862</v>
      </c>
      <c r="D85" s="173" t="s">
        <v>342</v>
      </c>
      <c r="E85" s="174">
        <v>120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459</v>
      </c>
      <c r="S85" s="176" t="s">
        <v>239</v>
      </c>
      <c r="T85" s="177" t="s">
        <v>300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855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01" t="s">
        <v>2576</v>
      </c>
      <c r="D86" s="193"/>
      <c r="E86" s="194">
        <v>120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305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45" outlineLevel="1" x14ac:dyDescent="0.2">
      <c r="A87" s="171">
        <v>39</v>
      </c>
      <c r="B87" s="172" t="s">
        <v>863</v>
      </c>
      <c r="C87" s="188" t="s">
        <v>864</v>
      </c>
      <c r="D87" s="173" t="s">
        <v>342</v>
      </c>
      <c r="E87" s="174">
        <v>740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6" t="s">
        <v>459</v>
      </c>
      <c r="S87" s="176" t="s">
        <v>239</v>
      </c>
      <c r="T87" s="177" t="s">
        <v>300</v>
      </c>
      <c r="U87" s="160">
        <v>0</v>
      </c>
      <c r="V87" s="160">
        <f>ROUND(E87*U87,2)</f>
        <v>0</v>
      </c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855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01" t="s">
        <v>2579</v>
      </c>
      <c r="D88" s="193"/>
      <c r="E88" s="194">
        <v>740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305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45" outlineLevel="1" x14ac:dyDescent="0.2">
      <c r="A89" s="171">
        <v>40</v>
      </c>
      <c r="B89" s="172" t="s">
        <v>865</v>
      </c>
      <c r="C89" s="188" t="s">
        <v>866</v>
      </c>
      <c r="D89" s="173" t="s">
        <v>342</v>
      </c>
      <c r="E89" s="174">
        <v>710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 t="s">
        <v>459</v>
      </c>
      <c r="S89" s="176" t="s">
        <v>239</v>
      </c>
      <c r="T89" s="177" t="s">
        <v>300</v>
      </c>
      <c r="U89" s="160">
        <v>0</v>
      </c>
      <c r="V89" s="160">
        <f>ROUND(E89*U89,2)</f>
        <v>0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855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01" t="s">
        <v>2582</v>
      </c>
      <c r="D90" s="193"/>
      <c r="E90" s="194">
        <v>710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305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45" outlineLevel="1" x14ac:dyDescent="0.2">
      <c r="A91" s="171">
        <v>41</v>
      </c>
      <c r="B91" s="172" t="s">
        <v>869</v>
      </c>
      <c r="C91" s="188" t="s">
        <v>870</v>
      </c>
      <c r="D91" s="173" t="s">
        <v>342</v>
      </c>
      <c r="E91" s="174">
        <v>50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459</v>
      </c>
      <c r="S91" s="176" t="s">
        <v>239</v>
      </c>
      <c r="T91" s="177" t="s">
        <v>300</v>
      </c>
      <c r="U91" s="160">
        <v>0</v>
      </c>
      <c r="V91" s="160">
        <f>ROUND(E91*U91,2)</f>
        <v>0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855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01" t="s">
        <v>2585</v>
      </c>
      <c r="D92" s="193"/>
      <c r="E92" s="194">
        <v>50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305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45" outlineLevel="1" x14ac:dyDescent="0.2">
      <c r="A93" s="171">
        <v>42</v>
      </c>
      <c r="B93" s="172" t="s">
        <v>2612</v>
      </c>
      <c r="C93" s="188" t="s">
        <v>2613</v>
      </c>
      <c r="D93" s="173" t="s">
        <v>342</v>
      </c>
      <c r="E93" s="174">
        <v>15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459</v>
      </c>
      <c r="S93" s="176" t="s">
        <v>239</v>
      </c>
      <c r="T93" s="177" t="s">
        <v>300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855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01" t="s">
        <v>2588</v>
      </c>
      <c r="D94" s="193"/>
      <c r="E94" s="194">
        <v>15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305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45" outlineLevel="1" x14ac:dyDescent="0.2">
      <c r="A95" s="171">
        <v>43</v>
      </c>
      <c r="B95" s="172" t="s">
        <v>2614</v>
      </c>
      <c r="C95" s="188" t="s">
        <v>2615</v>
      </c>
      <c r="D95" s="173" t="s">
        <v>342</v>
      </c>
      <c r="E95" s="174">
        <v>80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459</v>
      </c>
      <c r="S95" s="176" t="s">
        <v>239</v>
      </c>
      <c r="T95" s="177" t="s">
        <v>300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855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01" t="s">
        <v>2591</v>
      </c>
      <c r="D96" s="193"/>
      <c r="E96" s="194">
        <v>80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305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45" outlineLevel="1" x14ac:dyDescent="0.2">
      <c r="A97" s="171">
        <v>44</v>
      </c>
      <c r="B97" s="172" t="s">
        <v>871</v>
      </c>
      <c r="C97" s="188" t="s">
        <v>872</v>
      </c>
      <c r="D97" s="173" t="s">
        <v>342</v>
      </c>
      <c r="E97" s="174">
        <v>50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459</v>
      </c>
      <c r="S97" s="176" t="s">
        <v>239</v>
      </c>
      <c r="T97" s="177" t="s">
        <v>300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855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01" t="s">
        <v>2585</v>
      </c>
      <c r="D98" s="193"/>
      <c r="E98" s="194">
        <v>50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305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45" outlineLevel="1" x14ac:dyDescent="0.2">
      <c r="A99" s="171">
        <v>45</v>
      </c>
      <c r="B99" s="172" t="s">
        <v>2616</v>
      </c>
      <c r="C99" s="188" t="s">
        <v>2617</v>
      </c>
      <c r="D99" s="173" t="s">
        <v>342</v>
      </c>
      <c r="E99" s="174">
        <v>45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 t="s">
        <v>459</v>
      </c>
      <c r="S99" s="176" t="s">
        <v>239</v>
      </c>
      <c r="T99" s="177" t="s">
        <v>300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855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01" t="s">
        <v>2618</v>
      </c>
      <c r="D100" s="193"/>
      <c r="E100" s="194">
        <v>45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305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33.75" outlineLevel="1" x14ac:dyDescent="0.2">
      <c r="A101" s="171">
        <v>46</v>
      </c>
      <c r="B101" s="172" t="s">
        <v>2619</v>
      </c>
      <c r="C101" s="188" t="s">
        <v>2620</v>
      </c>
      <c r="D101" s="173" t="s">
        <v>342</v>
      </c>
      <c r="E101" s="174">
        <v>80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6" t="s">
        <v>459</v>
      </c>
      <c r="S101" s="176" t="s">
        <v>239</v>
      </c>
      <c r="T101" s="177" t="s">
        <v>300</v>
      </c>
      <c r="U101" s="160">
        <v>0</v>
      </c>
      <c r="V101" s="160">
        <f>ROUND(E101*U101,2)</f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460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01" t="s">
        <v>2567</v>
      </c>
      <c r="D102" s="193"/>
      <c r="E102" s="194">
        <v>80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305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33.75" outlineLevel="1" x14ac:dyDescent="0.2">
      <c r="A103" s="171">
        <v>47</v>
      </c>
      <c r="B103" s="172" t="s">
        <v>2621</v>
      </c>
      <c r="C103" s="188" t="s">
        <v>2622</v>
      </c>
      <c r="D103" s="173" t="s">
        <v>342</v>
      </c>
      <c r="E103" s="174">
        <v>120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459</v>
      </c>
      <c r="S103" s="176" t="s">
        <v>239</v>
      </c>
      <c r="T103" s="177" t="s">
        <v>300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460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01" t="s">
        <v>2570</v>
      </c>
      <c r="D104" s="193"/>
      <c r="E104" s="194">
        <v>120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305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33.75" outlineLevel="1" x14ac:dyDescent="0.2">
      <c r="A105" s="171">
        <v>48</v>
      </c>
      <c r="B105" s="172" t="s">
        <v>2623</v>
      </c>
      <c r="C105" s="188" t="s">
        <v>2624</v>
      </c>
      <c r="D105" s="173" t="s">
        <v>342</v>
      </c>
      <c r="E105" s="174">
        <v>45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459</v>
      </c>
      <c r="S105" s="176" t="s">
        <v>239</v>
      </c>
      <c r="T105" s="177" t="s">
        <v>300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460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01" t="s">
        <v>2573</v>
      </c>
      <c r="D106" s="193"/>
      <c r="E106" s="194">
        <v>45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305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1">
        <v>49</v>
      </c>
      <c r="B107" s="172" t="s">
        <v>2595</v>
      </c>
      <c r="C107" s="188" t="s">
        <v>2625</v>
      </c>
      <c r="D107" s="173" t="s">
        <v>252</v>
      </c>
      <c r="E107" s="174">
        <v>24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6"/>
      <c r="S107" s="176" t="s">
        <v>253</v>
      </c>
      <c r="T107" s="177" t="s">
        <v>240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2626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01" t="s">
        <v>2525</v>
      </c>
      <c r="D108" s="193"/>
      <c r="E108" s="194">
        <v>24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305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1">
        <v>50</v>
      </c>
      <c r="B109" s="172" t="s">
        <v>2595</v>
      </c>
      <c r="C109" s="188" t="s">
        <v>2627</v>
      </c>
      <c r="D109" s="173" t="s">
        <v>252</v>
      </c>
      <c r="E109" s="174">
        <v>5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/>
      <c r="S109" s="176" t="s">
        <v>253</v>
      </c>
      <c r="T109" s="177" t="s">
        <v>240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2626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01" t="s">
        <v>2528</v>
      </c>
      <c r="D110" s="193"/>
      <c r="E110" s="194">
        <v>5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305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1">
        <v>51</v>
      </c>
      <c r="B111" s="172" t="s">
        <v>2595</v>
      </c>
      <c r="C111" s="188" t="s">
        <v>2628</v>
      </c>
      <c r="D111" s="173" t="s">
        <v>252</v>
      </c>
      <c r="E111" s="174">
        <v>8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6"/>
      <c r="S111" s="176" t="s">
        <v>253</v>
      </c>
      <c r="T111" s="177" t="s">
        <v>240</v>
      </c>
      <c r="U111" s="160">
        <v>0</v>
      </c>
      <c r="V111" s="160">
        <f>ROUND(E111*U111,2)</f>
        <v>0</v>
      </c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2626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01" t="s">
        <v>2531</v>
      </c>
      <c r="D112" s="193"/>
      <c r="E112" s="194">
        <v>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305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1">
        <v>52</v>
      </c>
      <c r="B113" s="172" t="s">
        <v>2595</v>
      </c>
      <c r="C113" s="188" t="s">
        <v>2629</v>
      </c>
      <c r="D113" s="173" t="s">
        <v>252</v>
      </c>
      <c r="E113" s="174">
        <v>12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6"/>
      <c r="S113" s="176" t="s">
        <v>253</v>
      </c>
      <c r="T113" s="177" t="s">
        <v>240</v>
      </c>
      <c r="U113" s="160">
        <v>0</v>
      </c>
      <c r="V113" s="160">
        <f>ROUND(E113*U113,2)</f>
        <v>0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2626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01" t="s">
        <v>2534</v>
      </c>
      <c r="D114" s="193"/>
      <c r="E114" s="194">
        <v>12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305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1">
        <v>53</v>
      </c>
      <c r="B115" s="172" t="s">
        <v>2595</v>
      </c>
      <c r="C115" s="188" t="s">
        <v>2630</v>
      </c>
      <c r="D115" s="173" t="s">
        <v>252</v>
      </c>
      <c r="E115" s="174">
        <v>44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/>
      <c r="S115" s="176" t="s">
        <v>253</v>
      </c>
      <c r="T115" s="177" t="s">
        <v>240</v>
      </c>
      <c r="U115" s="160">
        <v>0</v>
      </c>
      <c r="V115" s="160">
        <f>ROUND(E115*U115,2)</f>
        <v>0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2599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01" t="s">
        <v>2631</v>
      </c>
      <c r="D116" s="193"/>
      <c r="E116" s="194">
        <v>44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305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1">
        <v>54</v>
      </c>
      <c r="B117" s="172" t="s">
        <v>2595</v>
      </c>
      <c r="C117" s="188" t="s">
        <v>2632</v>
      </c>
      <c r="D117" s="173" t="s">
        <v>252</v>
      </c>
      <c r="E117" s="174">
        <v>5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6"/>
      <c r="S117" s="176" t="s">
        <v>253</v>
      </c>
      <c r="T117" s="177" t="s">
        <v>240</v>
      </c>
      <c r="U117" s="160">
        <v>0</v>
      </c>
      <c r="V117" s="160">
        <f>ROUND(E117*U117,2)</f>
        <v>0</v>
      </c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2599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01" t="s">
        <v>2633</v>
      </c>
      <c r="D118" s="193"/>
      <c r="E118" s="194">
        <v>5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305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1">
        <v>55</v>
      </c>
      <c r="B119" s="172" t="s">
        <v>2595</v>
      </c>
      <c r="C119" s="188" t="s">
        <v>2634</v>
      </c>
      <c r="D119" s="173" t="s">
        <v>252</v>
      </c>
      <c r="E119" s="174">
        <v>49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6"/>
      <c r="S119" s="176" t="s">
        <v>253</v>
      </c>
      <c r="T119" s="177" t="s">
        <v>240</v>
      </c>
      <c r="U119" s="160">
        <v>0</v>
      </c>
      <c r="V119" s="160">
        <f>ROUND(E119*U119,2)</f>
        <v>0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2626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01" t="s">
        <v>2635</v>
      </c>
      <c r="D120" s="193"/>
      <c r="E120" s="194">
        <v>49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305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1">
        <v>56</v>
      </c>
      <c r="B121" s="172" t="s">
        <v>2595</v>
      </c>
      <c r="C121" s="188" t="s">
        <v>2636</v>
      </c>
      <c r="D121" s="173" t="s">
        <v>252</v>
      </c>
      <c r="E121" s="174">
        <v>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/>
      <c r="S121" s="176" t="s">
        <v>253</v>
      </c>
      <c r="T121" s="177" t="s">
        <v>240</v>
      </c>
      <c r="U121" s="160">
        <v>0</v>
      </c>
      <c r="V121" s="160">
        <f>ROUND(E121*U121,2)</f>
        <v>0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2599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01" t="s">
        <v>2540</v>
      </c>
      <c r="D122" s="193"/>
      <c r="E122" s="194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305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1">
        <v>57</v>
      </c>
      <c r="B123" s="172" t="s">
        <v>2595</v>
      </c>
      <c r="C123" s="188" t="s">
        <v>2637</v>
      </c>
      <c r="D123" s="173" t="s">
        <v>252</v>
      </c>
      <c r="E123" s="174">
        <v>59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6"/>
      <c r="S123" s="176" t="s">
        <v>253</v>
      </c>
      <c r="T123" s="177" t="s">
        <v>240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2626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01" t="s">
        <v>2537</v>
      </c>
      <c r="D124" s="193"/>
      <c r="E124" s="194">
        <v>59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305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33.75" outlineLevel="1" x14ac:dyDescent="0.2">
      <c r="A125" s="171">
        <v>58</v>
      </c>
      <c r="B125" s="172" t="s">
        <v>2638</v>
      </c>
      <c r="C125" s="188" t="s">
        <v>2639</v>
      </c>
      <c r="D125" s="173" t="s">
        <v>252</v>
      </c>
      <c r="E125" s="174">
        <v>106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2.0000000000000002E-5</v>
      </c>
      <c r="O125" s="176">
        <f>ROUND(E125*N125,2)</f>
        <v>0</v>
      </c>
      <c r="P125" s="176">
        <v>0</v>
      </c>
      <c r="Q125" s="176">
        <f>ROUND(E125*P125,2)</f>
        <v>0</v>
      </c>
      <c r="R125" s="176" t="s">
        <v>459</v>
      </c>
      <c r="S125" s="176" t="s">
        <v>239</v>
      </c>
      <c r="T125" s="177" t="s">
        <v>300</v>
      </c>
      <c r="U125" s="160">
        <v>0</v>
      </c>
      <c r="V125" s="160">
        <f>ROUND(E125*U125,2)</f>
        <v>0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855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01" t="s">
        <v>2640</v>
      </c>
      <c r="D126" s="193"/>
      <c r="E126" s="194">
        <v>106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305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71">
        <v>59</v>
      </c>
      <c r="B127" s="172" t="s">
        <v>2641</v>
      </c>
      <c r="C127" s="188" t="s">
        <v>2642</v>
      </c>
      <c r="D127" s="173" t="s">
        <v>252</v>
      </c>
      <c r="E127" s="174">
        <v>68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6" t="s">
        <v>459</v>
      </c>
      <c r="S127" s="176" t="s">
        <v>239</v>
      </c>
      <c r="T127" s="177" t="s">
        <v>300</v>
      </c>
      <c r="U127" s="160">
        <v>0</v>
      </c>
      <c r="V127" s="160">
        <f>ROUND(E127*U127,2)</f>
        <v>0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855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01" t="s">
        <v>2519</v>
      </c>
      <c r="D128" s="193"/>
      <c r="E128" s="194">
        <v>68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305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1">
        <v>60</v>
      </c>
      <c r="B129" s="172" t="s">
        <v>2595</v>
      </c>
      <c r="C129" s="188" t="s">
        <v>2643</v>
      </c>
      <c r="D129" s="173" t="s">
        <v>252</v>
      </c>
      <c r="E129" s="174">
        <v>2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6"/>
      <c r="S129" s="176" t="s">
        <v>253</v>
      </c>
      <c r="T129" s="177" t="s">
        <v>240</v>
      </c>
      <c r="U129" s="160">
        <v>0</v>
      </c>
      <c r="V129" s="160">
        <f>ROUND(E129*U129,2)</f>
        <v>0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2626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01" t="s">
        <v>2644</v>
      </c>
      <c r="D130" s="193"/>
      <c r="E130" s="194">
        <v>2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305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1">
        <v>61</v>
      </c>
      <c r="B131" s="172" t="s">
        <v>2595</v>
      </c>
      <c r="C131" s="188" t="s">
        <v>2645</v>
      </c>
      <c r="D131" s="173" t="s">
        <v>252</v>
      </c>
      <c r="E131" s="174">
        <v>4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6"/>
      <c r="S131" s="176" t="s">
        <v>253</v>
      </c>
      <c r="T131" s="177" t="s">
        <v>240</v>
      </c>
      <c r="U131" s="160">
        <v>0</v>
      </c>
      <c r="V131" s="160">
        <f>ROUND(E131*U131,2)</f>
        <v>0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2626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01" t="s">
        <v>2646</v>
      </c>
      <c r="D132" s="193"/>
      <c r="E132" s="194">
        <v>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305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1">
        <v>62</v>
      </c>
      <c r="B133" s="172" t="s">
        <v>2595</v>
      </c>
      <c r="C133" s="188" t="s">
        <v>2647</v>
      </c>
      <c r="D133" s="173" t="s">
        <v>252</v>
      </c>
      <c r="E133" s="174">
        <v>65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6"/>
      <c r="S133" s="176" t="s">
        <v>253</v>
      </c>
      <c r="T133" s="177" t="s">
        <v>240</v>
      </c>
      <c r="U133" s="160">
        <v>0</v>
      </c>
      <c r="V133" s="160">
        <f>ROUND(E133*U133,2)</f>
        <v>0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2626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01" t="s">
        <v>2648</v>
      </c>
      <c r="D134" s="193"/>
      <c r="E134" s="194">
        <v>65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305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1">
        <v>63</v>
      </c>
      <c r="B135" s="172" t="s">
        <v>2595</v>
      </c>
      <c r="C135" s="188" t="s">
        <v>2649</v>
      </c>
      <c r="D135" s="173" t="s">
        <v>252</v>
      </c>
      <c r="E135" s="174">
        <v>4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6"/>
      <c r="S135" s="176" t="s">
        <v>253</v>
      </c>
      <c r="T135" s="177" t="s">
        <v>240</v>
      </c>
      <c r="U135" s="160">
        <v>0</v>
      </c>
      <c r="V135" s="160">
        <f>ROUND(E135*U135,2)</f>
        <v>0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2626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01" t="s">
        <v>2646</v>
      </c>
      <c r="D136" s="193"/>
      <c r="E136" s="194">
        <v>4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305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71">
        <v>64</v>
      </c>
      <c r="B137" s="172" t="s">
        <v>2595</v>
      </c>
      <c r="C137" s="188" t="s">
        <v>2650</v>
      </c>
      <c r="D137" s="173" t="s">
        <v>252</v>
      </c>
      <c r="E137" s="174">
        <v>3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6"/>
      <c r="S137" s="176" t="s">
        <v>253</v>
      </c>
      <c r="T137" s="177" t="s">
        <v>240</v>
      </c>
      <c r="U137" s="160">
        <v>0</v>
      </c>
      <c r="V137" s="160">
        <f>ROUND(E137*U137,2)</f>
        <v>0</v>
      </c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2626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01" t="s">
        <v>2651</v>
      </c>
      <c r="D138" s="193"/>
      <c r="E138" s="194">
        <v>3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305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1">
        <v>65</v>
      </c>
      <c r="B139" s="172" t="s">
        <v>2595</v>
      </c>
      <c r="C139" s="188" t="s">
        <v>2652</v>
      </c>
      <c r="D139" s="173" t="s">
        <v>252</v>
      </c>
      <c r="E139" s="174">
        <v>4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6"/>
      <c r="S139" s="176" t="s">
        <v>253</v>
      </c>
      <c r="T139" s="177" t="s">
        <v>240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2626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01" t="s">
        <v>2646</v>
      </c>
      <c r="D140" s="193"/>
      <c r="E140" s="194">
        <v>4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305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1">
        <v>66</v>
      </c>
      <c r="B141" s="172" t="s">
        <v>2595</v>
      </c>
      <c r="C141" s="188" t="s">
        <v>2653</v>
      </c>
      <c r="D141" s="173" t="s">
        <v>252</v>
      </c>
      <c r="E141" s="174">
        <v>5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6"/>
      <c r="S141" s="176" t="s">
        <v>253</v>
      </c>
      <c r="T141" s="177" t="s">
        <v>240</v>
      </c>
      <c r="U141" s="160">
        <v>0</v>
      </c>
      <c r="V141" s="160">
        <f>ROUND(E141*U141,2)</f>
        <v>0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2626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01" t="s">
        <v>2528</v>
      </c>
      <c r="D142" s="193"/>
      <c r="E142" s="194">
        <v>5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305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1">
        <v>67</v>
      </c>
      <c r="B143" s="172" t="s">
        <v>2595</v>
      </c>
      <c r="C143" s="188" t="s">
        <v>2654</v>
      </c>
      <c r="D143" s="173" t="s">
        <v>252</v>
      </c>
      <c r="E143" s="174">
        <v>2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6"/>
      <c r="S143" s="176" t="s">
        <v>253</v>
      </c>
      <c r="T143" s="177" t="s">
        <v>240</v>
      </c>
      <c r="U143" s="160">
        <v>0</v>
      </c>
      <c r="V143" s="160">
        <f>ROUND(E143*U143,2)</f>
        <v>0</v>
      </c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2626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01" t="s">
        <v>2644</v>
      </c>
      <c r="D144" s="193"/>
      <c r="E144" s="194">
        <v>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305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1">
        <v>68</v>
      </c>
      <c r="B145" s="172" t="s">
        <v>2595</v>
      </c>
      <c r="C145" s="188" t="s">
        <v>2655</v>
      </c>
      <c r="D145" s="173" t="s">
        <v>252</v>
      </c>
      <c r="E145" s="174">
        <v>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0</v>
      </c>
      <c r="O145" s="176">
        <f>ROUND(E145*N145,2)</f>
        <v>0</v>
      </c>
      <c r="P145" s="176">
        <v>0</v>
      </c>
      <c r="Q145" s="176">
        <f>ROUND(E145*P145,2)</f>
        <v>0</v>
      </c>
      <c r="R145" s="176"/>
      <c r="S145" s="176" t="s">
        <v>253</v>
      </c>
      <c r="T145" s="177" t="s">
        <v>240</v>
      </c>
      <c r="U145" s="160">
        <v>0</v>
      </c>
      <c r="V145" s="160">
        <f>ROUND(E145*U145,2)</f>
        <v>0</v>
      </c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2626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01" t="s">
        <v>2540</v>
      </c>
      <c r="D146" s="193"/>
      <c r="E146" s="194">
        <v>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305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71">
        <v>69</v>
      </c>
      <c r="B147" s="172" t="s">
        <v>2595</v>
      </c>
      <c r="C147" s="188" t="s">
        <v>2656</v>
      </c>
      <c r="D147" s="173" t="s">
        <v>252</v>
      </c>
      <c r="E147" s="174">
        <v>1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6"/>
      <c r="S147" s="176" t="s">
        <v>253</v>
      </c>
      <c r="T147" s="177" t="s">
        <v>240</v>
      </c>
      <c r="U147" s="160">
        <v>0</v>
      </c>
      <c r="V147" s="160">
        <f>ROUND(E147*U147,2)</f>
        <v>0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2626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01" t="s">
        <v>2540</v>
      </c>
      <c r="D148" s="193"/>
      <c r="E148" s="194">
        <v>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305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1">
        <v>70</v>
      </c>
      <c r="B149" s="172" t="s">
        <v>2595</v>
      </c>
      <c r="C149" s="188" t="s">
        <v>2657</v>
      </c>
      <c r="D149" s="173" t="s">
        <v>252</v>
      </c>
      <c r="E149" s="174">
        <v>1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/>
      <c r="S149" s="176" t="s">
        <v>253</v>
      </c>
      <c r="T149" s="177" t="s">
        <v>240</v>
      </c>
      <c r="U149" s="160">
        <v>0</v>
      </c>
      <c r="V149" s="160">
        <f>ROUND(E149*U149,2)</f>
        <v>0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2626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01" t="s">
        <v>2540</v>
      </c>
      <c r="D150" s="193"/>
      <c r="E150" s="194">
        <v>1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305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1">
        <v>71</v>
      </c>
      <c r="B151" s="172" t="s">
        <v>2658</v>
      </c>
      <c r="C151" s="188" t="s">
        <v>2659</v>
      </c>
      <c r="D151" s="173" t="s">
        <v>252</v>
      </c>
      <c r="E151" s="174">
        <v>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 t="s">
        <v>459</v>
      </c>
      <c r="S151" s="176" t="s">
        <v>239</v>
      </c>
      <c r="T151" s="177" t="s">
        <v>300</v>
      </c>
      <c r="U151" s="160">
        <v>0</v>
      </c>
      <c r="V151" s="160">
        <f>ROUND(E151*U151,2)</f>
        <v>0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855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01" t="s">
        <v>2660</v>
      </c>
      <c r="D152" s="193"/>
      <c r="E152" s="194">
        <v>1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305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1">
        <v>72</v>
      </c>
      <c r="B153" s="172" t="s">
        <v>2661</v>
      </c>
      <c r="C153" s="188" t="s">
        <v>2662</v>
      </c>
      <c r="D153" s="173" t="s">
        <v>252</v>
      </c>
      <c r="E153" s="174">
        <v>6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6">
        <v>0</v>
      </c>
      <c r="O153" s="176">
        <f>ROUND(E153*N153,2)</f>
        <v>0</v>
      </c>
      <c r="P153" s="176">
        <v>0</v>
      </c>
      <c r="Q153" s="176">
        <f>ROUND(E153*P153,2)</f>
        <v>0</v>
      </c>
      <c r="R153" s="176" t="s">
        <v>459</v>
      </c>
      <c r="S153" s="176" t="s">
        <v>239</v>
      </c>
      <c r="T153" s="177" t="s">
        <v>300</v>
      </c>
      <c r="U153" s="160">
        <v>0</v>
      </c>
      <c r="V153" s="160">
        <f>ROUND(E153*U153,2)</f>
        <v>0</v>
      </c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855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01" t="s">
        <v>2663</v>
      </c>
      <c r="D154" s="193"/>
      <c r="E154" s="194">
        <v>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305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71">
        <v>73</v>
      </c>
      <c r="B155" s="172" t="s">
        <v>889</v>
      </c>
      <c r="C155" s="188" t="s">
        <v>890</v>
      </c>
      <c r="D155" s="173" t="s">
        <v>860</v>
      </c>
      <c r="E155" s="174">
        <v>109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6" t="s">
        <v>459</v>
      </c>
      <c r="S155" s="176" t="s">
        <v>239</v>
      </c>
      <c r="T155" s="177" t="s">
        <v>300</v>
      </c>
      <c r="U155" s="160">
        <v>0</v>
      </c>
      <c r="V155" s="160">
        <f>ROUND(E155*U155,2)</f>
        <v>0</v>
      </c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855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01" t="s">
        <v>2664</v>
      </c>
      <c r="D156" s="193"/>
      <c r="E156" s="194">
        <v>109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305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71">
        <v>74</v>
      </c>
      <c r="B157" s="172" t="s">
        <v>2665</v>
      </c>
      <c r="C157" s="188" t="s">
        <v>2666</v>
      </c>
      <c r="D157" s="173" t="s">
        <v>252</v>
      </c>
      <c r="E157" s="174">
        <v>24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6">
        <v>0</v>
      </c>
      <c r="O157" s="176">
        <f>ROUND(E157*N157,2)</f>
        <v>0</v>
      </c>
      <c r="P157" s="176">
        <v>0</v>
      </c>
      <c r="Q157" s="176">
        <f>ROUND(E157*P157,2)</f>
        <v>0</v>
      </c>
      <c r="R157" s="176" t="s">
        <v>459</v>
      </c>
      <c r="S157" s="176" t="s">
        <v>239</v>
      </c>
      <c r="T157" s="177" t="s">
        <v>300</v>
      </c>
      <c r="U157" s="160">
        <v>0</v>
      </c>
      <c r="V157" s="160">
        <f>ROUND(E157*U157,2)</f>
        <v>0</v>
      </c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855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01" t="s">
        <v>2558</v>
      </c>
      <c r="D158" s="193"/>
      <c r="E158" s="194">
        <v>24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305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71">
        <v>75</v>
      </c>
      <c r="B159" s="172" t="s">
        <v>2667</v>
      </c>
      <c r="C159" s="188" t="s">
        <v>2668</v>
      </c>
      <c r="D159" s="173" t="s">
        <v>252</v>
      </c>
      <c r="E159" s="174">
        <v>120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6" t="s">
        <v>459</v>
      </c>
      <c r="S159" s="176" t="s">
        <v>239</v>
      </c>
      <c r="T159" s="177" t="s">
        <v>300</v>
      </c>
      <c r="U159" s="160">
        <v>0</v>
      </c>
      <c r="V159" s="160">
        <f>ROUND(E159*U159,2)</f>
        <v>0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855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01" t="s">
        <v>2669</v>
      </c>
      <c r="D160" s="193"/>
      <c r="E160" s="194">
        <v>120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305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71">
        <v>76</v>
      </c>
      <c r="B161" s="172" t="s">
        <v>893</v>
      </c>
      <c r="C161" s="188" t="s">
        <v>894</v>
      </c>
      <c r="D161" s="173" t="s">
        <v>252</v>
      </c>
      <c r="E161" s="174">
        <v>8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6" t="s">
        <v>459</v>
      </c>
      <c r="S161" s="176" t="s">
        <v>239</v>
      </c>
      <c r="T161" s="177" t="s">
        <v>300</v>
      </c>
      <c r="U161" s="160">
        <v>0</v>
      </c>
      <c r="V161" s="160">
        <f>ROUND(E161*U161,2)</f>
        <v>0</v>
      </c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855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01" t="s">
        <v>2564</v>
      </c>
      <c r="D162" s="193"/>
      <c r="E162" s="194">
        <v>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305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71">
        <v>77</v>
      </c>
      <c r="B163" s="172" t="s">
        <v>895</v>
      </c>
      <c r="C163" s="188" t="s">
        <v>896</v>
      </c>
      <c r="D163" s="173" t="s">
        <v>252</v>
      </c>
      <c r="E163" s="174">
        <v>16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6" t="s">
        <v>459</v>
      </c>
      <c r="S163" s="176" t="s">
        <v>239</v>
      </c>
      <c r="T163" s="177" t="s">
        <v>300</v>
      </c>
      <c r="U163" s="160">
        <v>0</v>
      </c>
      <c r="V163" s="160">
        <f>ROUND(E163*U163,2)</f>
        <v>0</v>
      </c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855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01" t="s">
        <v>2670</v>
      </c>
      <c r="D164" s="193"/>
      <c r="E164" s="194">
        <v>16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305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71">
        <v>78</v>
      </c>
      <c r="B165" s="172" t="s">
        <v>897</v>
      </c>
      <c r="C165" s="188" t="s">
        <v>898</v>
      </c>
      <c r="D165" s="173" t="s">
        <v>252</v>
      </c>
      <c r="E165" s="174">
        <v>8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6" t="s">
        <v>459</v>
      </c>
      <c r="S165" s="176" t="s">
        <v>239</v>
      </c>
      <c r="T165" s="177" t="s">
        <v>300</v>
      </c>
      <c r="U165" s="160">
        <v>0</v>
      </c>
      <c r="V165" s="160">
        <f>ROUND(E165*U165,2)</f>
        <v>0</v>
      </c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855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01" t="s">
        <v>2564</v>
      </c>
      <c r="D166" s="193"/>
      <c r="E166" s="194">
        <v>8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305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71">
        <v>79</v>
      </c>
      <c r="B167" s="172" t="s">
        <v>2671</v>
      </c>
      <c r="C167" s="188" t="s">
        <v>2672</v>
      </c>
      <c r="D167" s="173" t="s">
        <v>252</v>
      </c>
      <c r="E167" s="174">
        <v>7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459</v>
      </c>
      <c r="S167" s="176" t="s">
        <v>239</v>
      </c>
      <c r="T167" s="177" t="s">
        <v>300</v>
      </c>
      <c r="U167" s="160">
        <v>0</v>
      </c>
      <c r="V167" s="160">
        <f>ROUND(E167*U167,2)</f>
        <v>0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855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01" t="s">
        <v>2673</v>
      </c>
      <c r="D168" s="193"/>
      <c r="E168" s="194">
        <v>7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305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71">
        <v>80</v>
      </c>
      <c r="B169" s="172" t="s">
        <v>2674</v>
      </c>
      <c r="C169" s="188" t="s">
        <v>2675</v>
      </c>
      <c r="D169" s="173" t="s">
        <v>252</v>
      </c>
      <c r="E169" s="174">
        <v>16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6" t="s">
        <v>459</v>
      </c>
      <c r="S169" s="176" t="s">
        <v>239</v>
      </c>
      <c r="T169" s="177" t="s">
        <v>300</v>
      </c>
      <c r="U169" s="160">
        <v>0</v>
      </c>
      <c r="V169" s="160">
        <f>ROUND(E169*U169,2)</f>
        <v>0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855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01" t="s">
        <v>2670</v>
      </c>
      <c r="D170" s="193"/>
      <c r="E170" s="194">
        <v>16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305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71">
        <v>81</v>
      </c>
      <c r="B171" s="172" t="s">
        <v>899</v>
      </c>
      <c r="C171" s="188" t="s">
        <v>900</v>
      </c>
      <c r="D171" s="173" t="s">
        <v>252</v>
      </c>
      <c r="E171" s="174">
        <v>8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6" t="s">
        <v>459</v>
      </c>
      <c r="S171" s="176" t="s">
        <v>239</v>
      </c>
      <c r="T171" s="177" t="s">
        <v>300</v>
      </c>
      <c r="U171" s="160">
        <v>0</v>
      </c>
      <c r="V171" s="160">
        <f>ROUND(E171*U171,2)</f>
        <v>0</v>
      </c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855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01" t="s">
        <v>2564</v>
      </c>
      <c r="D172" s="193"/>
      <c r="E172" s="194">
        <v>8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305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71">
        <v>82</v>
      </c>
      <c r="B173" s="172" t="s">
        <v>2676</v>
      </c>
      <c r="C173" s="188" t="s">
        <v>2677</v>
      </c>
      <c r="D173" s="173" t="s">
        <v>252</v>
      </c>
      <c r="E173" s="174">
        <v>18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6">
        <v>0</v>
      </c>
      <c r="O173" s="176">
        <f>ROUND(E173*N173,2)</f>
        <v>0</v>
      </c>
      <c r="P173" s="176">
        <v>0</v>
      </c>
      <c r="Q173" s="176">
        <f>ROUND(E173*P173,2)</f>
        <v>0</v>
      </c>
      <c r="R173" s="176" t="s">
        <v>459</v>
      </c>
      <c r="S173" s="176" t="s">
        <v>239</v>
      </c>
      <c r="T173" s="177" t="s">
        <v>300</v>
      </c>
      <c r="U173" s="160">
        <v>0</v>
      </c>
      <c r="V173" s="160">
        <f>ROUND(E173*U173,2)</f>
        <v>0</v>
      </c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855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01" t="s">
        <v>2561</v>
      </c>
      <c r="D174" s="193"/>
      <c r="E174" s="194">
        <v>18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305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71">
        <v>83</v>
      </c>
      <c r="B175" s="172" t="s">
        <v>2678</v>
      </c>
      <c r="C175" s="188" t="s">
        <v>2679</v>
      </c>
      <c r="D175" s="173" t="s">
        <v>252</v>
      </c>
      <c r="E175" s="174">
        <v>1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6"/>
      <c r="S175" s="176" t="s">
        <v>253</v>
      </c>
      <c r="T175" s="177" t="s">
        <v>1851</v>
      </c>
      <c r="U175" s="160">
        <v>0</v>
      </c>
      <c r="V175" s="160">
        <f>ROUND(E175*U175,2)</f>
        <v>0</v>
      </c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855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01" t="s">
        <v>2540</v>
      </c>
      <c r="D176" s="193"/>
      <c r="E176" s="194">
        <v>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305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71">
        <v>84</v>
      </c>
      <c r="B177" s="172" t="s">
        <v>2680</v>
      </c>
      <c r="C177" s="188" t="s">
        <v>2681</v>
      </c>
      <c r="D177" s="173" t="s">
        <v>837</v>
      </c>
      <c r="E177" s="174">
        <v>15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6">
        <v>0</v>
      </c>
      <c r="O177" s="176">
        <f>ROUND(E177*N177,2)</f>
        <v>0</v>
      </c>
      <c r="P177" s="176">
        <v>0</v>
      </c>
      <c r="Q177" s="176">
        <f>ROUND(E177*P177,2)</f>
        <v>0</v>
      </c>
      <c r="R177" s="176"/>
      <c r="S177" s="176" t="s">
        <v>253</v>
      </c>
      <c r="T177" s="177" t="s">
        <v>838</v>
      </c>
      <c r="U177" s="160">
        <v>0</v>
      </c>
      <c r="V177" s="160">
        <f>ROUND(E177*U177,2)</f>
        <v>0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798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54" t="s">
        <v>2682</v>
      </c>
      <c r="D178" s="255"/>
      <c r="E178" s="255"/>
      <c r="F178" s="255"/>
      <c r="G178" s="255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243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201" t="s">
        <v>2683</v>
      </c>
      <c r="D179" s="193"/>
      <c r="E179" s="194">
        <v>15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305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79">
        <v>85</v>
      </c>
      <c r="B180" s="180" t="s">
        <v>851</v>
      </c>
      <c r="C180" s="189" t="s">
        <v>852</v>
      </c>
      <c r="D180" s="181" t="s">
        <v>837</v>
      </c>
      <c r="E180" s="182">
        <v>48</v>
      </c>
      <c r="F180" s="183"/>
      <c r="G180" s="184">
        <f>ROUND(E180*F180,2)</f>
        <v>0</v>
      </c>
      <c r="H180" s="183"/>
      <c r="I180" s="184">
        <f>ROUND(E180*H180,2)</f>
        <v>0</v>
      </c>
      <c r="J180" s="183"/>
      <c r="K180" s="184">
        <f>ROUND(E180*J180,2)</f>
        <v>0</v>
      </c>
      <c r="L180" s="184">
        <v>21</v>
      </c>
      <c r="M180" s="184">
        <f>G180*(1+L180/100)</f>
        <v>0</v>
      </c>
      <c r="N180" s="184">
        <v>0</v>
      </c>
      <c r="O180" s="184">
        <f>ROUND(E180*N180,2)</f>
        <v>0</v>
      </c>
      <c r="P180" s="184">
        <v>0</v>
      </c>
      <c r="Q180" s="184">
        <f>ROUND(E180*P180,2)</f>
        <v>0</v>
      </c>
      <c r="R180" s="184" t="s">
        <v>616</v>
      </c>
      <c r="S180" s="184" t="s">
        <v>239</v>
      </c>
      <c r="T180" s="185" t="s">
        <v>300</v>
      </c>
      <c r="U180" s="160">
        <v>1</v>
      </c>
      <c r="V180" s="160">
        <f>ROUND(E180*U180,2)</f>
        <v>48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618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x14ac:dyDescent="0.2">
      <c r="A181" s="165" t="s">
        <v>234</v>
      </c>
      <c r="B181" s="166" t="s">
        <v>199</v>
      </c>
      <c r="C181" s="187" t="s">
        <v>200</v>
      </c>
      <c r="D181" s="167"/>
      <c r="E181" s="168"/>
      <c r="F181" s="169"/>
      <c r="G181" s="169">
        <f>SUMIF(AG182:AG213,"&lt;&gt;NOR",G182:G213)</f>
        <v>0</v>
      </c>
      <c r="H181" s="169"/>
      <c r="I181" s="169">
        <f>SUM(I182:I213)</f>
        <v>0</v>
      </c>
      <c r="J181" s="169"/>
      <c r="K181" s="169">
        <f>SUM(K182:K213)</f>
        <v>0</v>
      </c>
      <c r="L181" s="169"/>
      <c r="M181" s="169">
        <f>SUM(M182:M213)</f>
        <v>0</v>
      </c>
      <c r="N181" s="169"/>
      <c r="O181" s="169">
        <f>SUM(O182:O213)</f>
        <v>6.2299999999999995</v>
      </c>
      <c r="P181" s="169"/>
      <c r="Q181" s="169">
        <f>SUM(Q182:Q213)</f>
        <v>0</v>
      </c>
      <c r="R181" s="169"/>
      <c r="S181" s="169"/>
      <c r="T181" s="170"/>
      <c r="U181" s="164"/>
      <c r="V181" s="164">
        <f>SUM(V182:V213)</f>
        <v>137.52000000000001</v>
      </c>
      <c r="W181" s="164"/>
      <c r="AG181" t="s">
        <v>235</v>
      </c>
    </row>
    <row r="182" spans="1:60" outlineLevel="1" x14ac:dyDescent="0.2">
      <c r="A182" s="171">
        <v>86</v>
      </c>
      <c r="B182" s="172" t="s">
        <v>2684</v>
      </c>
      <c r="C182" s="188" t="s">
        <v>2685</v>
      </c>
      <c r="D182" s="173" t="s">
        <v>252</v>
      </c>
      <c r="E182" s="174">
        <v>30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1.2999999999999999E-4</v>
      </c>
      <c r="O182" s="176">
        <f>ROUND(E182*N182,2)</f>
        <v>0</v>
      </c>
      <c r="P182" s="176">
        <v>0</v>
      </c>
      <c r="Q182" s="176">
        <f>ROUND(E182*P182,2)</f>
        <v>0</v>
      </c>
      <c r="R182" s="176"/>
      <c r="S182" s="176" t="s">
        <v>239</v>
      </c>
      <c r="T182" s="177" t="s">
        <v>300</v>
      </c>
      <c r="U182" s="160">
        <v>0.37</v>
      </c>
      <c r="V182" s="160">
        <f>ROUND(E182*U182,2)</f>
        <v>11.1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798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01" t="s">
        <v>2686</v>
      </c>
      <c r="D183" s="193"/>
      <c r="E183" s="194">
        <v>30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305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71">
        <v>87</v>
      </c>
      <c r="B184" s="172" t="s">
        <v>2687</v>
      </c>
      <c r="C184" s="188" t="s">
        <v>2688</v>
      </c>
      <c r="D184" s="173" t="s">
        <v>252</v>
      </c>
      <c r="E184" s="174">
        <v>10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1.2E-4</v>
      </c>
      <c r="O184" s="176">
        <f>ROUND(E184*N184,2)</f>
        <v>0</v>
      </c>
      <c r="P184" s="176">
        <v>0</v>
      </c>
      <c r="Q184" s="176">
        <f>ROUND(E184*P184,2)</f>
        <v>0</v>
      </c>
      <c r="R184" s="176"/>
      <c r="S184" s="176" t="s">
        <v>239</v>
      </c>
      <c r="T184" s="177" t="s">
        <v>300</v>
      </c>
      <c r="U184" s="160">
        <v>0.33129999999999998</v>
      </c>
      <c r="V184" s="160">
        <f>ROUND(E184*U184,2)</f>
        <v>3.31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798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201" t="s">
        <v>2689</v>
      </c>
      <c r="D185" s="193"/>
      <c r="E185" s="194">
        <v>10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305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71">
        <v>88</v>
      </c>
      <c r="B186" s="172" t="s">
        <v>2690</v>
      </c>
      <c r="C186" s="188" t="s">
        <v>2691</v>
      </c>
      <c r="D186" s="173" t="s">
        <v>342</v>
      </c>
      <c r="E186" s="174">
        <v>180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3.356E-2</v>
      </c>
      <c r="O186" s="176">
        <f>ROUND(E186*N186,2)</f>
        <v>6.04</v>
      </c>
      <c r="P186" s="176">
        <v>0</v>
      </c>
      <c r="Q186" s="176">
        <f>ROUND(E186*P186,2)</f>
        <v>0</v>
      </c>
      <c r="R186" s="176"/>
      <c r="S186" s="176" t="s">
        <v>239</v>
      </c>
      <c r="T186" s="177" t="s">
        <v>300</v>
      </c>
      <c r="U186" s="160">
        <v>0.26</v>
      </c>
      <c r="V186" s="160">
        <f>ROUND(E186*U186,2)</f>
        <v>46.8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798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201" t="s">
        <v>2692</v>
      </c>
      <c r="D187" s="193"/>
      <c r="E187" s="194">
        <v>180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305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1">
        <v>89</v>
      </c>
      <c r="B188" s="172" t="s">
        <v>2693</v>
      </c>
      <c r="C188" s="188" t="s">
        <v>2694</v>
      </c>
      <c r="D188" s="173" t="s">
        <v>342</v>
      </c>
      <c r="E188" s="174">
        <v>5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3.3610000000000001E-2</v>
      </c>
      <c r="O188" s="176">
        <f>ROUND(E188*N188,2)</f>
        <v>0.17</v>
      </c>
      <c r="P188" s="176">
        <v>0</v>
      </c>
      <c r="Q188" s="176">
        <f>ROUND(E188*P188,2)</f>
        <v>0</v>
      </c>
      <c r="R188" s="176"/>
      <c r="S188" s="176" t="s">
        <v>239</v>
      </c>
      <c r="T188" s="177" t="s">
        <v>300</v>
      </c>
      <c r="U188" s="160">
        <v>0.28999999999999998</v>
      </c>
      <c r="V188" s="160">
        <f>ROUND(E188*U188,2)</f>
        <v>1.45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798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201" t="s">
        <v>2695</v>
      </c>
      <c r="D189" s="193"/>
      <c r="E189" s="194">
        <v>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305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71">
        <v>90</v>
      </c>
      <c r="B190" s="172" t="s">
        <v>2696</v>
      </c>
      <c r="C190" s="188" t="s">
        <v>2697</v>
      </c>
      <c r="D190" s="173" t="s">
        <v>342</v>
      </c>
      <c r="E190" s="174">
        <v>180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/>
      <c r="S190" s="176" t="s">
        <v>239</v>
      </c>
      <c r="T190" s="177" t="s">
        <v>300</v>
      </c>
      <c r="U190" s="160">
        <v>0.3</v>
      </c>
      <c r="V190" s="160">
        <f>ROUND(E190*U190,2)</f>
        <v>54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798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201" t="s">
        <v>2692</v>
      </c>
      <c r="D191" s="193"/>
      <c r="E191" s="194">
        <v>180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305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71">
        <v>91</v>
      </c>
      <c r="B192" s="172" t="s">
        <v>2698</v>
      </c>
      <c r="C192" s="188" t="s">
        <v>2699</v>
      </c>
      <c r="D192" s="173" t="s">
        <v>342</v>
      </c>
      <c r="E192" s="174">
        <v>70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1E-4</v>
      </c>
      <c r="O192" s="176">
        <f>ROUND(E192*N192,2)</f>
        <v>0.01</v>
      </c>
      <c r="P192" s="176">
        <v>0</v>
      </c>
      <c r="Q192" s="176">
        <f>ROUND(E192*P192,2)</f>
        <v>0</v>
      </c>
      <c r="R192" s="176"/>
      <c r="S192" s="176" t="s">
        <v>239</v>
      </c>
      <c r="T192" s="177" t="s">
        <v>300</v>
      </c>
      <c r="U192" s="160">
        <v>0.17</v>
      </c>
      <c r="V192" s="160">
        <f>ROUND(E192*U192,2)</f>
        <v>11.9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798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201" t="s">
        <v>2700</v>
      </c>
      <c r="D193" s="193"/>
      <c r="E193" s="194">
        <v>70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305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71">
        <v>92</v>
      </c>
      <c r="B194" s="172" t="s">
        <v>2701</v>
      </c>
      <c r="C194" s="188" t="s">
        <v>2702</v>
      </c>
      <c r="D194" s="173" t="s">
        <v>342</v>
      </c>
      <c r="E194" s="174">
        <v>280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6"/>
      <c r="S194" s="176" t="s">
        <v>239</v>
      </c>
      <c r="T194" s="177" t="s">
        <v>300</v>
      </c>
      <c r="U194" s="160">
        <v>3.2000000000000001E-2</v>
      </c>
      <c r="V194" s="160">
        <f>ROUND(E194*U194,2)</f>
        <v>8.9600000000000009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798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201" t="s">
        <v>2703</v>
      </c>
      <c r="D195" s="193"/>
      <c r="E195" s="194">
        <v>280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305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71">
        <v>93</v>
      </c>
      <c r="B196" s="172" t="s">
        <v>2595</v>
      </c>
      <c r="C196" s="188" t="s">
        <v>2704</v>
      </c>
      <c r="D196" s="173" t="s">
        <v>252</v>
      </c>
      <c r="E196" s="174">
        <v>1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/>
      <c r="S196" s="176" t="s">
        <v>253</v>
      </c>
      <c r="T196" s="177" t="s">
        <v>240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2626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01" t="s">
        <v>2540</v>
      </c>
      <c r="D197" s="193"/>
      <c r="E197" s="194">
        <v>1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305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71">
        <v>94</v>
      </c>
      <c r="B198" s="172" t="s">
        <v>2595</v>
      </c>
      <c r="C198" s="188" t="s">
        <v>2705</v>
      </c>
      <c r="D198" s="173" t="s">
        <v>252</v>
      </c>
      <c r="E198" s="174">
        <v>1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0</v>
      </c>
      <c r="O198" s="176">
        <f>ROUND(E198*N198,2)</f>
        <v>0</v>
      </c>
      <c r="P198" s="176">
        <v>0</v>
      </c>
      <c r="Q198" s="176">
        <f>ROUND(E198*P198,2)</f>
        <v>0</v>
      </c>
      <c r="R198" s="176"/>
      <c r="S198" s="176" t="s">
        <v>253</v>
      </c>
      <c r="T198" s="177" t="s">
        <v>240</v>
      </c>
      <c r="U198" s="160">
        <v>0</v>
      </c>
      <c r="V198" s="160">
        <f>ROUND(E198*U198,2)</f>
        <v>0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2626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01" t="s">
        <v>2540</v>
      </c>
      <c r="D199" s="193"/>
      <c r="E199" s="194">
        <v>1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305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 x14ac:dyDescent="0.2">
      <c r="A200" s="171">
        <v>95</v>
      </c>
      <c r="B200" s="172" t="s">
        <v>2706</v>
      </c>
      <c r="C200" s="188" t="s">
        <v>2707</v>
      </c>
      <c r="D200" s="173" t="s">
        <v>342</v>
      </c>
      <c r="E200" s="174">
        <v>70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2.0000000000000002E-5</v>
      </c>
      <c r="O200" s="176">
        <f>ROUND(E200*N200,2)</f>
        <v>0</v>
      </c>
      <c r="P200" s="176">
        <v>0</v>
      </c>
      <c r="Q200" s="176">
        <f>ROUND(E200*P200,2)</f>
        <v>0</v>
      </c>
      <c r="R200" s="176" t="s">
        <v>459</v>
      </c>
      <c r="S200" s="176" t="s">
        <v>239</v>
      </c>
      <c r="T200" s="177" t="s">
        <v>300</v>
      </c>
      <c r="U200" s="160">
        <v>0</v>
      </c>
      <c r="V200" s="160">
        <f>ROUND(E200*U200,2)</f>
        <v>0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855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201" t="s">
        <v>2700</v>
      </c>
      <c r="D201" s="193"/>
      <c r="E201" s="194">
        <v>70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305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45" outlineLevel="1" x14ac:dyDescent="0.2">
      <c r="A202" s="171">
        <v>96</v>
      </c>
      <c r="B202" s="172" t="s">
        <v>2708</v>
      </c>
      <c r="C202" s="188" t="s">
        <v>2709</v>
      </c>
      <c r="D202" s="173" t="s">
        <v>342</v>
      </c>
      <c r="E202" s="174">
        <v>180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6.0000000000000002E-5</v>
      </c>
      <c r="O202" s="176">
        <f>ROUND(E202*N202,2)</f>
        <v>0.01</v>
      </c>
      <c r="P202" s="176">
        <v>0</v>
      </c>
      <c r="Q202" s="176">
        <f>ROUND(E202*P202,2)</f>
        <v>0</v>
      </c>
      <c r="R202" s="176" t="s">
        <v>459</v>
      </c>
      <c r="S202" s="176" t="s">
        <v>239</v>
      </c>
      <c r="T202" s="177" t="s">
        <v>300</v>
      </c>
      <c r="U202" s="160">
        <v>0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855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201" t="s">
        <v>2692</v>
      </c>
      <c r="D203" s="193"/>
      <c r="E203" s="194">
        <v>180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305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45" outlineLevel="1" x14ac:dyDescent="0.2">
      <c r="A204" s="171">
        <v>97</v>
      </c>
      <c r="B204" s="172" t="s">
        <v>2710</v>
      </c>
      <c r="C204" s="188" t="s">
        <v>2711</v>
      </c>
      <c r="D204" s="173" t="s">
        <v>342</v>
      </c>
      <c r="E204" s="174">
        <v>5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1.1E-4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459</v>
      </c>
      <c r="S204" s="176" t="s">
        <v>239</v>
      </c>
      <c r="T204" s="177" t="s">
        <v>300</v>
      </c>
      <c r="U204" s="160">
        <v>0</v>
      </c>
      <c r="V204" s="160">
        <f>ROUND(E204*U204,2)</f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855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01" t="s">
        <v>2695</v>
      </c>
      <c r="D205" s="193"/>
      <c r="E205" s="194">
        <v>5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305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33.75" outlineLevel="1" x14ac:dyDescent="0.2">
      <c r="A206" s="171">
        <v>98</v>
      </c>
      <c r="B206" s="172" t="s">
        <v>2638</v>
      </c>
      <c r="C206" s="188" t="s">
        <v>2639</v>
      </c>
      <c r="D206" s="173" t="s">
        <v>252</v>
      </c>
      <c r="E206" s="174">
        <v>10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2.0000000000000002E-5</v>
      </c>
      <c r="O206" s="176">
        <f>ROUND(E206*N206,2)</f>
        <v>0</v>
      </c>
      <c r="P206" s="176">
        <v>0</v>
      </c>
      <c r="Q206" s="176">
        <f>ROUND(E206*P206,2)</f>
        <v>0</v>
      </c>
      <c r="R206" s="176" t="s">
        <v>459</v>
      </c>
      <c r="S206" s="176" t="s">
        <v>239</v>
      </c>
      <c r="T206" s="177" t="s">
        <v>300</v>
      </c>
      <c r="U206" s="160">
        <v>0</v>
      </c>
      <c r="V206" s="160">
        <f>ROUND(E206*U206,2)</f>
        <v>0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855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01" t="s">
        <v>2689</v>
      </c>
      <c r="D207" s="193"/>
      <c r="E207" s="194">
        <v>10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305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33.75" outlineLevel="1" x14ac:dyDescent="0.2">
      <c r="A208" s="171">
        <v>99</v>
      </c>
      <c r="B208" s="172" t="s">
        <v>2712</v>
      </c>
      <c r="C208" s="188" t="s">
        <v>2713</v>
      </c>
      <c r="D208" s="173" t="s">
        <v>252</v>
      </c>
      <c r="E208" s="174">
        <v>30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1.2999999999999999E-4</v>
      </c>
      <c r="O208" s="176">
        <f>ROUND(E208*N208,2)</f>
        <v>0</v>
      </c>
      <c r="P208" s="176">
        <v>0</v>
      </c>
      <c r="Q208" s="176">
        <f>ROUND(E208*P208,2)</f>
        <v>0</v>
      </c>
      <c r="R208" s="176" t="s">
        <v>459</v>
      </c>
      <c r="S208" s="176" t="s">
        <v>239</v>
      </c>
      <c r="T208" s="177" t="s">
        <v>300</v>
      </c>
      <c r="U208" s="160">
        <v>0</v>
      </c>
      <c r="V208" s="160">
        <f>ROUND(E208*U208,2)</f>
        <v>0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855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01" t="s">
        <v>2686</v>
      </c>
      <c r="D209" s="193"/>
      <c r="E209" s="194">
        <v>30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305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71">
        <v>100</v>
      </c>
      <c r="B210" s="172" t="s">
        <v>2595</v>
      </c>
      <c r="C210" s="188" t="s">
        <v>2714</v>
      </c>
      <c r="D210" s="173" t="s">
        <v>342</v>
      </c>
      <c r="E210" s="174">
        <v>280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6"/>
      <c r="S210" s="176" t="s">
        <v>253</v>
      </c>
      <c r="T210" s="177" t="s">
        <v>240</v>
      </c>
      <c r="U210" s="160">
        <v>0</v>
      </c>
      <c r="V210" s="160">
        <f>ROUND(E210*U210,2)</f>
        <v>0</v>
      </c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2626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201" t="s">
        <v>2715</v>
      </c>
      <c r="D211" s="193"/>
      <c r="E211" s="194">
        <v>280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305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71">
        <v>101</v>
      </c>
      <c r="B212" s="172" t="s">
        <v>2595</v>
      </c>
      <c r="C212" s="188" t="s">
        <v>2716</v>
      </c>
      <c r="D212" s="173" t="s">
        <v>252</v>
      </c>
      <c r="E212" s="174">
        <v>10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/>
      <c r="S212" s="176" t="s">
        <v>253</v>
      </c>
      <c r="T212" s="177" t="s">
        <v>240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2599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01" t="s">
        <v>2717</v>
      </c>
      <c r="D213" s="193"/>
      <c r="E213" s="194">
        <v>10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305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x14ac:dyDescent="0.2">
      <c r="A214" s="165" t="s">
        <v>234</v>
      </c>
      <c r="B214" s="166" t="s">
        <v>204</v>
      </c>
      <c r="C214" s="187" t="s">
        <v>205</v>
      </c>
      <c r="D214" s="167"/>
      <c r="E214" s="168"/>
      <c r="F214" s="169"/>
      <c r="G214" s="169">
        <f>SUMIF(AG215:AG220,"&lt;&gt;NOR",G215:G220)</f>
        <v>0</v>
      </c>
      <c r="H214" s="169"/>
      <c r="I214" s="169">
        <f>SUM(I215:I220)</f>
        <v>0</v>
      </c>
      <c r="J214" s="169"/>
      <c r="K214" s="169">
        <f>SUM(K215:K220)</f>
        <v>0</v>
      </c>
      <c r="L214" s="169"/>
      <c r="M214" s="169">
        <f>SUM(M215:M220)</f>
        <v>0</v>
      </c>
      <c r="N214" s="169"/>
      <c r="O214" s="169">
        <f>SUM(O215:O220)</f>
        <v>0</v>
      </c>
      <c r="P214" s="169"/>
      <c r="Q214" s="169">
        <f>SUM(Q215:Q220)</f>
        <v>0</v>
      </c>
      <c r="R214" s="169"/>
      <c r="S214" s="169"/>
      <c r="T214" s="170"/>
      <c r="U214" s="164"/>
      <c r="V214" s="164">
        <f>SUM(V215:V220)</f>
        <v>142.05000000000001</v>
      </c>
      <c r="W214" s="164"/>
      <c r="AG214" t="s">
        <v>235</v>
      </c>
    </row>
    <row r="215" spans="1:60" outlineLevel="1" x14ac:dyDescent="0.2">
      <c r="A215" s="171">
        <v>102</v>
      </c>
      <c r="B215" s="172" t="s">
        <v>904</v>
      </c>
      <c r="C215" s="188" t="s">
        <v>905</v>
      </c>
      <c r="D215" s="173" t="s">
        <v>342</v>
      </c>
      <c r="E215" s="174">
        <v>120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0</v>
      </c>
      <c r="O215" s="176">
        <f>ROUND(E215*N215,2)</f>
        <v>0</v>
      </c>
      <c r="P215" s="176">
        <v>0</v>
      </c>
      <c r="Q215" s="176">
        <f>ROUND(E215*P215,2)</f>
        <v>0</v>
      </c>
      <c r="R215" s="176"/>
      <c r="S215" s="176" t="s">
        <v>239</v>
      </c>
      <c r="T215" s="177" t="s">
        <v>300</v>
      </c>
      <c r="U215" s="160">
        <v>0.98924000000000001</v>
      </c>
      <c r="V215" s="160">
        <f>ROUND(E215*U215,2)</f>
        <v>118.71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798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201" t="s">
        <v>2669</v>
      </c>
      <c r="D216" s="193"/>
      <c r="E216" s="194">
        <v>120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305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71">
        <v>103</v>
      </c>
      <c r="B217" s="172" t="s">
        <v>910</v>
      </c>
      <c r="C217" s="188" t="s">
        <v>911</v>
      </c>
      <c r="D217" s="173" t="s">
        <v>342</v>
      </c>
      <c r="E217" s="174">
        <v>120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0</v>
      </c>
      <c r="O217" s="176">
        <f>ROUND(E217*N217,2)</f>
        <v>0</v>
      </c>
      <c r="P217" s="176">
        <v>0</v>
      </c>
      <c r="Q217" s="176">
        <f>ROUND(E217*P217,2)</f>
        <v>0</v>
      </c>
      <c r="R217" s="176"/>
      <c r="S217" s="176" t="s">
        <v>239</v>
      </c>
      <c r="T217" s="177" t="s">
        <v>300</v>
      </c>
      <c r="U217" s="160">
        <v>0.13</v>
      </c>
      <c r="V217" s="160">
        <f>ROUND(E217*U217,2)</f>
        <v>15.6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798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01" t="s">
        <v>2669</v>
      </c>
      <c r="D218" s="193"/>
      <c r="E218" s="194">
        <v>120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305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71">
        <v>104</v>
      </c>
      <c r="B219" s="172" t="s">
        <v>2718</v>
      </c>
      <c r="C219" s="188" t="s">
        <v>2719</v>
      </c>
      <c r="D219" s="173" t="s">
        <v>327</v>
      </c>
      <c r="E219" s="174">
        <v>60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6"/>
      <c r="S219" s="176" t="s">
        <v>239</v>
      </c>
      <c r="T219" s="177" t="s">
        <v>300</v>
      </c>
      <c r="U219" s="160">
        <v>0.129</v>
      </c>
      <c r="V219" s="160">
        <f>ROUND(E219*U219,2)</f>
        <v>7.74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798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201" t="s">
        <v>2720</v>
      </c>
      <c r="D220" s="193"/>
      <c r="E220" s="194">
        <v>60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305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x14ac:dyDescent="0.2">
      <c r="A221" s="5"/>
      <c r="B221" s="6"/>
      <c r="C221" s="190"/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AE221">
        <v>15</v>
      </c>
      <c r="AF221">
        <v>21</v>
      </c>
    </row>
    <row r="222" spans="1:60" x14ac:dyDescent="0.2">
      <c r="A222" s="154"/>
      <c r="B222" s="155" t="s">
        <v>29</v>
      </c>
      <c r="C222" s="191"/>
      <c r="D222" s="156"/>
      <c r="E222" s="157"/>
      <c r="F222" s="157"/>
      <c r="G222" s="186">
        <f>G8+G181+G214</f>
        <v>0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AE222">
        <f>SUMIF(L7:L220,AE221,G7:G220)</f>
        <v>0</v>
      </c>
      <c r="AF222">
        <f>SUMIF(L7:L220,AF221,G7:G220)</f>
        <v>0</v>
      </c>
      <c r="AG222" t="s">
        <v>292</v>
      </c>
    </row>
    <row r="223" spans="1:60" x14ac:dyDescent="0.2">
      <c r="C223" s="192"/>
      <c r="D223" s="142"/>
      <c r="AG223" t="s">
        <v>294</v>
      </c>
    </row>
    <row r="224" spans="1:60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cvAYKk1S1f8Ktd4sYe7Y2M3S1EWDq1Ik/0mfFT+w7iihYR12+SyRCT0exo7oCmG/4/v/aAsSLmRMNzW26ubvBg==" saltValue="WZgA6GkqdCOmI/rxXBZrAQ==" spinCount="100000" sheet="1"/>
  <mergeCells count="7">
    <mergeCell ref="C178:G178"/>
    <mergeCell ref="A1:G1"/>
    <mergeCell ref="C2:G2"/>
    <mergeCell ref="C3:G3"/>
    <mergeCell ref="C4:G4"/>
    <mergeCell ref="C76:G76"/>
    <mergeCell ref="C81:G8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63</v>
      </c>
      <c r="C3" s="259" t="s">
        <v>64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69</v>
      </c>
      <c r="C4" s="262" t="s">
        <v>70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157</v>
      </c>
      <c r="C8" s="187" t="s">
        <v>158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9"/>
      <c r="O8" s="169">
        <f>SUM(O9:O10)</f>
        <v>0</v>
      </c>
      <c r="P8" s="169"/>
      <c r="Q8" s="169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AG8" t="s">
        <v>235</v>
      </c>
    </row>
    <row r="9" spans="1:60" outlineLevel="1" x14ac:dyDescent="0.2">
      <c r="A9" s="171">
        <v>1</v>
      </c>
      <c r="B9" s="172" t="s">
        <v>2721</v>
      </c>
      <c r="C9" s="188" t="s">
        <v>2722</v>
      </c>
      <c r="D9" s="173" t="s">
        <v>252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253</v>
      </c>
      <c r="T9" s="177" t="s">
        <v>240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78.75" outlineLevel="1" x14ac:dyDescent="0.2">
      <c r="A10" s="158"/>
      <c r="B10" s="159"/>
      <c r="C10" s="254" t="s">
        <v>2723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Kompaktní větrací jednotka vč. plně propojeného vestavěného kompletního řídícího systému vč. teplotních senzorů a externího ovladače (kabel 10m). Jednotka pracuje v režimu konstantního tlaku.  Vnitřní, podstropní provedení, rotační rekuperační výměník úč.84,9%, suchá účinnost dle EN 308  85,1%), filtry na přívodu a odvodu F7 a M5, ventilátory s EC motory (0,43 a 0,4kW - 3x400V), vestavěný el. ohřívač - nomin. výkon - 3x400V/9,9kW, požadovaný 3,7kW - přívod Vp=1500m3/hod, pext=250Pa, odvod - Vod=1500m3/hod, pext=200Pa. Skříň jednotky z pozinkovaného plechu s 50mm tepelnou a protihlukovou izolací z minerální vlny.  M+R - zajistí funkce řídící a ochranné, spínání zařízení v týdenním časovém režimu, možnost režimu nočního vychlazení.                                                                                                                                Jednotka splňuje nařízení EU 1253/2014 platné od 1.1.2016 a 1.1.2018</v>
      </c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65" t="s">
        <v>234</v>
      </c>
      <c r="B11" s="166" t="s">
        <v>159</v>
      </c>
      <c r="C11" s="187" t="s">
        <v>160</v>
      </c>
      <c r="D11" s="167"/>
      <c r="E11" s="168"/>
      <c r="F11" s="169"/>
      <c r="G11" s="169">
        <f>SUMIF(AG12:AG25,"&lt;&gt;NOR",G12:G25)</f>
        <v>0</v>
      </c>
      <c r="H11" s="169"/>
      <c r="I11" s="169">
        <f>SUM(I12:I25)</f>
        <v>0</v>
      </c>
      <c r="J11" s="169"/>
      <c r="K11" s="169">
        <f>SUM(K12:K25)</f>
        <v>0</v>
      </c>
      <c r="L11" s="169"/>
      <c r="M11" s="169">
        <f>SUM(M12:M25)</f>
        <v>0</v>
      </c>
      <c r="N11" s="169"/>
      <c r="O11" s="169">
        <f>SUM(O12:O25)</f>
        <v>0</v>
      </c>
      <c r="P11" s="169"/>
      <c r="Q11" s="169">
        <f>SUM(Q12:Q25)</f>
        <v>0</v>
      </c>
      <c r="R11" s="169"/>
      <c r="S11" s="169"/>
      <c r="T11" s="170"/>
      <c r="U11" s="164"/>
      <c r="V11" s="164">
        <f>SUM(V12:V25)</f>
        <v>0</v>
      </c>
      <c r="W11" s="164"/>
      <c r="AG11" t="s">
        <v>235</v>
      </c>
    </row>
    <row r="12" spans="1:60" outlineLevel="1" x14ac:dyDescent="0.2">
      <c r="A12" s="179">
        <v>2</v>
      </c>
      <c r="B12" s="180" t="s">
        <v>2724</v>
      </c>
      <c r="C12" s="189" t="s">
        <v>2725</v>
      </c>
      <c r="D12" s="181" t="s">
        <v>252</v>
      </c>
      <c r="E12" s="182">
        <v>1</v>
      </c>
      <c r="F12" s="183"/>
      <c r="G12" s="184">
        <f t="shared" ref="G12:G25" si="0">ROUND(E12*F12,2)</f>
        <v>0</v>
      </c>
      <c r="H12" s="183"/>
      <c r="I12" s="184">
        <f t="shared" ref="I12:I25" si="1">ROUND(E12*H12,2)</f>
        <v>0</v>
      </c>
      <c r="J12" s="183"/>
      <c r="K12" s="184">
        <f t="shared" ref="K12:K25" si="2">ROUND(E12*J12,2)</f>
        <v>0</v>
      </c>
      <c r="L12" s="184">
        <v>21</v>
      </c>
      <c r="M12" s="184">
        <f t="shared" ref="M12:M25" si="3">G12*(1+L12/100)</f>
        <v>0</v>
      </c>
      <c r="N12" s="184">
        <v>0</v>
      </c>
      <c r="O12" s="184">
        <f t="shared" ref="O12:O25" si="4">ROUND(E12*N12,2)</f>
        <v>0</v>
      </c>
      <c r="P12" s="184">
        <v>0</v>
      </c>
      <c r="Q12" s="184">
        <f t="shared" ref="Q12:Q25" si="5">ROUND(E12*P12,2)</f>
        <v>0</v>
      </c>
      <c r="R12" s="184"/>
      <c r="S12" s="184" t="s">
        <v>253</v>
      </c>
      <c r="T12" s="185" t="s">
        <v>240</v>
      </c>
      <c r="U12" s="160">
        <v>0</v>
      </c>
      <c r="V12" s="160">
        <f t="shared" ref="V12:V25" si="6"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9">
        <v>3</v>
      </c>
      <c r="B13" s="180" t="s">
        <v>2726</v>
      </c>
      <c r="C13" s="189" t="s">
        <v>2727</v>
      </c>
      <c r="D13" s="181" t="s">
        <v>252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253</v>
      </c>
      <c r="T13" s="185" t="s">
        <v>240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415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79">
        <v>4</v>
      </c>
      <c r="B14" s="180" t="s">
        <v>2728</v>
      </c>
      <c r="C14" s="189" t="s">
        <v>2729</v>
      </c>
      <c r="D14" s="181" t="s">
        <v>252</v>
      </c>
      <c r="E14" s="182">
        <v>6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253</v>
      </c>
      <c r="T14" s="185" t="s">
        <v>240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415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9">
        <v>5</v>
      </c>
      <c r="B15" s="180" t="s">
        <v>2730</v>
      </c>
      <c r="C15" s="189" t="s">
        <v>2731</v>
      </c>
      <c r="D15" s="181" t="s">
        <v>252</v>
      </c>
      <c r="E15" s="182">
        <v>6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253</v>
      </c>
      <c r="T15" s="185" t="s">
        <v>240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9">
        <v>6</v>
      </c>
      <c r="B16" s="180" t="s">
        <v>2732</v>
      </c>
      <c r="C16" s="189" t="s">
        <v>2733</v>
      </c>
      <c r="D16" s="181" t="s">
        <v>252</v>
      </c>
      <c r="E16" s="182">
        <v>4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253</v>
      </c>
      <c r="T16" s="185" t="s">
        <v>240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415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9">
        <v>7</v>
      </c>
      <c r="B17" s="180" t="s">
        <v>2734</v>
      </c>
      <c r="C17" s="189" t="s">
        <v>2735</v>
      </c>
      <c r="D17" s="181" t="s">
        <v>252</v>
      </c>
      <c r="E17" s="182">
        <v>4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/>
      <c r="S17" s="184" t="s">
        <v>253</v>
      </c>
      <c r="T17" s="185" t="s">
        <v>240</v>
      </c>
      <c r="U17" s="160">
        <v>0</v>
      </c>
      <c r="V17" s="160">
        <f t="shared" si="6"/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415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9">
        <v>8</v>
      </c>
      <c r="B18" s="180" t="s">
        <v>2736</v>
      </c>
      <c r="C18" s="189" t="s">
        <v>2737</v>
      </c>
      <c r="D18" s="181" t="s">
        <v>252</v>
      </c>
      <c r="E18" s="182">
        <v>5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/>
      <c r="S18" s="184" t="s">
        <v>253</v>
      </c>
      <c r="T18" s="185" t="s">
        <v>240</v>
      </c>
      <c r="U18" s="160">
        <v>0</v>
      </c>
      <c r="V18" s="160">
        <f t="shared" si="6"/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9">
        <v>9</v>
      </c>
      <c r="B19" s="180" t="s">
        <v>2738</v>
      </c>
      <c r="C19" s="189" t="s">
        <v>2739</v>
      </c>
      <c r="D19" s="181" t="s">
        <v>252</v>
      </c>
      <c r="E19" s="182">
        <v>5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/>
      <c r="S19" s="184" t="s">
        <v>253</v>
      </c>
      <c r="T19" s="185" t="s">
        <v>240</v>
      </c>
      <c r="U19" s="160">
        <v>0</v>
      </c>
      <c r="V19" s="160">
        <f t="shared" si="6"/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415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9">
        <v>10</v>
      </c>
      <c r="B20" s="180" t="s">
        <v>2740</v>
      </c>
      <c r="C20" s="189" t="s">
        <v>2741</v>
      </c>
      <c r="D20" s="181" t="s">
        <v>252</v>
      </c>
      <c r="E20" s="182">
        <v>4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/>
      <c r="S20" s="184" t="s">
        <v>253</v>
      </c>
      <c r="T20" s="185" t="s">
        <v>240</v>
      </c>
      <c r="U20" s="160">
        <v>0</v>
      </c>
      <c r="V20" s="160">
        <f t="shared" si="6"/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415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9">
        <v>11</v>
      </c>
      <c r="B21" s="180" t="s">
        <v>2742</v>
      </c>
      <c r="C21" s="189" t="s">
        <v>2743</v>
      </c>
      <c r="D21" s="181" t="s">
        <v>252</v>
      </c>
      <c r="E21" s="182">
        <v>4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/>
      <c r="S21" s="184" t="s">
        <v>253</v>
      </c>
      <c r="T21" s="185" t="s">
        <v>240</v>
      </c>
      <c r="U21" s="160">
        <v>0</v>
      </c>
      <c r="V21" s="160">
        <f t="shared" si="6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415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9">
        <v>12</v>
      </c>
      <c r="B22" s="180" t="s">
        <v>2744</v>
      </c>
      <c r="C22" s="189" t="s">
        <v>2745</v>
      </c>
      <c r="D22" s="181" t="s">
        <v>252</v>
      </c>
      <c r="E22" s="182">
        <v>1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/>
      <c r="S22" s="184" t="s">
        <v>253</v>
      </c>
      <c r="T22" s="185" t="s">
        <v>240</v>
      </c>
      <c r="U22" s="160">
        <v>0</v>
      </c>
      <c r="V22" s="160">
        <f t="shared" si="6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415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9">
        <v>13</v>
      </c>
      <c r="B23" s="180" t="s">
        <v>2746</v>
      </c>
      <c r="C23" s="189" t="s">
        <v>2747</v>
      </c>
      <c r="D23" s="181" t="s">
        <v>252</v>
      </c>
      <c r="E23" s="182">
        <v>1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4"/>
      <c r="S23" s="184" t="s">
        <v>253</v>
      </c>
      <c r="T23" s="185" t="s">
        <v>240</v>
      </c>
      <c r="U23" s="160">
        <v>0</v>
      </c>
      <c r="V23" s="160">
        <f t="shared" si="6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9">
        <v>14</v>
      </c>
      <c r="B24" s="180" t="s">
        <v>2748</v>
      </c>
      <c r="C24" s="189" t="s">
        <v>2749</v>
      </c>
      <c r="D24" s="181" t="s">
        <v>252</v>
      </c>
      <c r="E24" s="182">
        <v>4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4"/>
      <c r="S24" s="184" t="s">
        <v>253</v>
      </c>
      <c r="T24" s="185" t="s">
        <v>240</v>
      </c>
      <c r="U24" s="160">
        <v>0</v>
      </c>
      <c r="V24" s="160">
        <f t="shared" si="6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415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9">
        <v>15</v>
      </c>
      <c r="B25" s="180" t="s">
        <v>2750</v>
      </c>
      <c r="C25" s="189" t="s">
        <v>2751</v>
      </c>
      <c r="D25" s="181" t="s">
        <v>252</v>
      </c>
      <c r="E25" s="182">
        <v>4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4"/>
      <c r="S25" s="184" t="s">
        <v>253</v>
      </c>
      <c r="T25" s="185" t="s">
        <v>240</v>
      </c>
      <c r="U25" s="160">
        <v>0</v>
      </c>
      <c r="V25" s="160">
        <f t="shared" si="6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415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5" t="s">
        <v>234</v>
      </c>
      <c r="B26" s="166" t="s">
        <v>157</v>
      </c>
      <c r="C26" s="187" t="s">
        <v>158</v>
      </c>
      <c r="D26" s="167"/>
      <c r="E26" s="168"/>
      <c r="F26" s="169"/>
      <c r="G26" s="169">
        <f>SUMIF(AG27:AG81,"&lt;&gt;NOR",G27:G81)</f>
        <v>0</v>
      </c>
      <c r="H26" s="169"/>
      <c r="I26" s="169">
        <f>SUM(I27:I81)</f>
        <v>0</v>
      </c>
      <c r="J26" s="169"/>
      <c r="K26" s="169">
        <f>SUM(K27:K81)</f>
        <v>0</v>
      </c>
      <c r="L26" s="169"/>
      <c r="M26" s="169">
        <f>SUM(M27:M81)</f>
        <v>0</v>
      </c>
      <c r="N26" s="169"/>
      <c r="O26" s="169">
        <f>SUM(O27:O81)</f>
        <v>0</v>
      </c>
      <c r="P26" s="169"/>
      <c r="Q26" s="169">
        <f>SUM(Q27:Q81)</f>
        <v>0</v>
      </c>
      <c r="R26" s="169"/>
      <c r="S26" s="169"/>
      <c r="T26" s="170"/>
      <c r="U26" s="164"/>
      <c r="V26" s="164">
        <f>SUM(V27:V81)</f>
        <v>0</v>
      </c>
      <c r="W26" s="164"/>
      <c r="AG26" t="s">
        <v>235</v>
      </c>
    </row>
    <row r="27" spans="1:60" outlineLevel="1" x14ac:dyDescent="0.2">
      <c r="A27" s="179">
        <v>16</v>
      </c>
      <c r="B27" s="180" t="s">
        <v>2752</v>
      </c>
      <c r="C27" s="189" t="s">
        <v>2753</v>
      </c>
      <c r="D27" s="181" t="s">
        <v>252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253</v>
      </c>
      <c r="T27" s="185" t="s">
        <v>240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415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1">
        <v>17</v>
      </c>
      <c r="B28" s="172" t="s">
        <v>2754</v>
      </c>
      <c r="C28" s="188" t="s">
        <v>2755</v>
      </c>
      <c r="D28" s="173" t="s">
        <v>252</v>
      </c>
      <c r="E28" s="174">
        <v>2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253</v>
      </c>
      <c r="T28" s="177" t="s">
        <v>240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33.75" outlineLevel="1" x14ac:dyDescent="0.2">
      <c r="A29" s="158"/>
      <c r="B29" s="159"/>
      <c r="C29" s="254" t="s">
        <v>2756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243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8" t="str">
        <f>C29</f>
        <v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1">
        <v>18</v>
      </c>
      <c r="B30" s="172" t="s">
        <v>2757</v>
      </c>
      <c r="C30" s="188" t="s">
        <v>2758</v>
      </c>
      <c r="D30" s="173" t="s">
        <v>252</v>
      </c>
      <c r="E30" s="174">
        <v>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253</v>
      </c>
      <c r="T30" s="177" t="s">
        <v>240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 x14ac:dyDescent="0.2">
      <c r="A31" s="158"/>
      <c r="B31" s="159"/>
      <c r="C31" s="254" t="s">
        <v>2756</v>
      </c>
      <c r="D31" s="255"/>
      <c r="E31" s="255"/>
      <c r="F31" s="255"/>
      <c r="G31" s="255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243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9">
        <v>19</v>
      </c>
      <c r="B32" s="180" t="s">
        <v>2759</v>
      </c>
      <c r="C32" s="189" t="s">
        <v>2760</v>
      </c>
      <c r="D32" s="181" t="s">
        <v>252</v>
      </c>
      <c r="E32" s="182">
        <v>3</v>
      </c>
      <c r="F32" s="183"/>
      <c r="G32" s="184">
        <f t="shared" ref="G32:G46" si="7">ROUND(E32*F32,2)</f>
        <v>0</v>
      </c>
      <c r="H32" s="183"/>
      <c r="I32" s="184">
        <f t="shared" ref="I32:I46" si="8">ROUND(E32*H32,2)</f>
        <v>0</v>
      </c>
      <c r="J32" s="183"/>
      <c r="K32" s="184">
        <f t="shared" ref="K32:K46" si="9">ROUND(E32*J32,2)</f>
        <v>0</v>
      </c>
      <c r="L32" s="184">
        <v>21</v>
      </c>
      <c r="M32" s="184">
        <f t="shared" ref="M32:M46" si="10">G32*(1+L32/100)</f>
        <v>0</v>
      </c>
      <c r="N32" s="184">
        <v>0</v>
      </c>
      <c r="O32" s="184">
        <f t="shared" ref="O32:O46" si="11">ROUND(E32*N32,2)</f>
        <v>0</v>
      </c>
      <c r="P32" s="184">
        <v>0</v>
      </c>
      <c r="Q32" s="184">
        <f t="shared" ref="Q32:Q46" si="12">ROUND(E32*P32,2)</f>
        <v>0</v>
      </c>
      <c r="R32" s="184"/>
      <c r="S32" s="184" t="s">
        <v>253</v>
      </c>
      <c r="T32" s="185" t="s">
        <v>240</v>
      </c>
      <c r="U32" s="160">
        <v>0</v>
      </c>
      <c r="V32" s="160">
        <f t="shared" ref="V32:V46" si="13"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9">
        <v>20</v>
      </c>
      <c r="B33" s="180" t="s">
        <v>2761</v>
      </c>
      <c r="C33" s="189" t="s">
        <v>2762</v>
      </c>
      <c r="D33" s="181" t="s">
        <v>252</v>
      </c>
      <c r="E33" s="182">
        <v>3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4">
        <v>0</v>
      </c>
      <c r="O33" s="184">
        <f t="shared" si="11"/>
        <v>0</v>
      </c>
      <c r="P33" s="184">
        <v>0</v>
      </c>
      <c r="Q33" s="184">
        <f t="shared" si="12"/>
        <v>0</v>
      </c>
      <c r="R33" s="184"/>
      <c r="S33" s="184" t="s">
        <v>253</v>
      </c>
      <c r="T33" s="185" t="s">
        <v>240</v>
      </c>
      <c r="U33" s="160">
        <v>0</v>
      </c>
      <c r="V33" s="160">
        <f t="shared" si="13"/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415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9">
        <v>21</v>
      </c>
      <c r="B34" s="180" t="s">
        <v>2763</v>
      </c>
      <c r="C34" s="189" t="s">
        <v>2764</v>
      </c>
      <c r="D34" s="181" t="s">
        <v>252</v>
      </c>
      <c r="E34" s="182">
        <v>3</v>
      </c>
      <c r="F34" s="183"/>
      <c r="G34" s="184">
        <f t="shared" si="7"/>
        <v>0</v>
      </c>
      <c r="H34" s="183"/>
      <c r="I34" s="184">
        <f t="shared" si="8"/>
        <v>0</v>
      </c>
      <c r="J34" s="183"/>
      <c r="K34" s="184">
        <f t="shared" si="9"/>
        <v>0</v>
      </c>
      <c r="L34" s="184">
        <v>21</v>
      </c>
      <c r="M34" s="184">
        <f t="shared" si="10"/>
        <v>0</v>
      </c>
      <c r="N34" s="184">
        <v>0</v>
      </c>
      <c r="O34" s="184">
        <f t="shared" si="11"/>
        <v>0</v>
      </c>
      <c r="P34" s="184">
        <v>0</v>
      </c>
      <c r="Q34" s="184">
        <f t="shared" si="12"/>
        <v>0</v>
      </c>
      <c r="R34" s="184"/>
      <c r="S34" s="184" t="s">
        <v>253</v>
      </c>
      <c r="T34" s="185" t="s">
        <v>240</v>
      </c>
      <c r="U34" s="160">
        <v>0</v>
      </c>
      <c r="V34" s="160">
        <f t="shared" si="13"/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9">
        <v>22</v>
      </c>
      <c r="B35" s="180" t="s">
        <v>2765</v>
      </c>
      <c r="C35" s="189" t="s">
        <v>2766</v>
      </c>
      <c r="D35" s="181" t="s">
        <v>252</v>
      </c>
      <c r="E35" s="182">
        <v>3</v>
      </c>
      <c r="F35" s="183"/>
      <c r="G35" s="184">
        <f t="shared" si="7"/>
        <v>0</v>
      </c>
      <c r="H35" s="183"/>
      <c r="I35" s="184">
        <f t="shared" si="8"/>
        <v>0</v>
      </c>
      <c r="J35" s="183"/>
      <c r="K35" s="184">
        <f t="shared" si="9"/>
        <v>0</v>
      </c>
      <c r="L35" s="184">
        <v>21</v>
      </c>
      <c r="M35" s="184">
        <f t="shared" si="10"/>
        <v>0</v>
      </c>
      <c r="N35" s="184">
        <v>0</v>
      </c>
      <c r="O35" s="184">
        <f t="shared" si="11"/>
        <v>0</v>
      </c>
      <c r="P35" s="184">
        <v>0</v>
      </c>
      <c r="Q35" s="184">
        <f t="shared" si="12"/>
        <v>0</v>
      </c>
      <c r="R35" s="184"/>
      <c r="S35" s="184" t="s">
        <v>253</v>
      </c>
      <c r="T35" s="185" t="s">
        <v>240</v>
      </c>
      <c r="U35" s="160">
        <v>0</v>
      </c>
      <c r="V35" s="160">
        <f t="shared" si="13"/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415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9">
        <v>23</v>
      </c>
      <c r="B36" s="180" t="s">
        <v>2767</v>
      </c>
      <c r="C36" s="189" t="s">
        <v>2768</v>
      </c>
      <c r="D36" s="181" t="s">
        <v>252</v>
      </c>
      <c r="E36" s="182">
        <v>4</v>
      </c>
      <c r="F36" s="183"/>
      <c r="G36" s="184">
        <f t="shared" si="7"/>
        <v>0</v>
      </c>
      <c r="H36" s="183"/>
      <c r="I36" s="184">
        <f t="shared" si="8"/>
        <v>0</v>
      </c>
      <c r="J36" s="183"/>
      <c r="K36" s="184">
        <f t="shared" si="9"/>
        <v>0</v>
      </c>
      <c r="L36" s="184">
        <v>21</v>
      </c>
      <c r="M36" s="184">
        <f t="shared" si="10"/>
        <v>0</v>
      </c>
      <c r="N36" s="184">
        <v>0</v>
      </c>
      <c r="O36" s="184">
        <f t="shared" si="11"/>
        <v>0</v>
      </c>
      <c r="P36" s="184">
        <v>0</v>
      </c>
      <c r="Q36" s="184">
        <f t="shared" si="12"/>
        <v>0</v>
      </c>
      <c r="R36" s="184"/>
      <c r="S36" s="184" t="s">
        <v>253</v>
      </c>
      <c r="T36" s="185" t="s">
        <v>240</v>
      </c>
      <c r="U36" s="160">
        <v>0</v>
      </c>
      <c r="V36" s="160">
        <f t="shared" si="13"/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415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9">
        <v>24</v>
      </c>
      <c r="B37" s="180" t="s">
        <v>2769</v>
      </c>
      <c r="C37" s="189" t="s">
        <v>2770</v>
      </c>
      <c r="D37" s="181" t="s">
        <v>252</v>
      </c>
      <c r="E37" s="182">
        <v>4</v>
      </c>
      <c r="F37" s="183"/>
      <c r="G37" s="184">
        <f t="shared" si="7"/>
        <v>0</v>
      </c>
      <c r="H37" s="183"/>
      <c r="I37" s="184">
        <f t="shared" si="8"/>
        <v>0</v>
      </c>
      <c r="J37" s="183"/>
      <c r="K37" s="184">
        <f t="shared" si="9"/>
        <v>0</v>
      </c>
      <c r="L37" s="184">
        <v>21</v>
      </c>
      <c r="M37" s="184">
        <f t="shared" si="10"/>
        <v>0</v>
      </c>
      <c r="N37" s="184">
        <v>0</v>
      </c>
      <c r="O37" s="184">
        <f t="shared" si="11"/>
        <v>0</v>
      </c>
      <c r="P37" s="184">
        <v>0</v>
      </c>
      <c r="Q37" s="184">
        <f t="shared" si="12"/>
        <v>0</v>
      </c>
      <c r="R37" s="184"/>
      <c r="S37" s="184" t="s">
        <v>253</v>
      </c>
      <c r="T37" s="185" t="s">
        <v>240</v>
      </c>
      <c r="U37" s="160">
        <v>0</v>
      </c>
      <c r="V37" s="160">
        <f t="shared" si="13"/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415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9">
        <v>25</v>
      </c>
      <c r="B38" s="180" t="s">
        <v>2771</v>
      </c>
      <c r="C38" s="189" t="s">
        <v>2772</v>
      </c>
      <c r="D38" s="181" t="s">
        <v>252</v>
      </c>
      <c r="E38" s="182">
        <v>1</v>
      </c>
      <c r="F38" s="183"/>
      <c r="G38" s="184">
        <f t="shared" si="7"/>
        <v>0</v>
      </c>
      <c r="H38" s="183"/>
      <c r="I38" s="184">
        <f t="shared" si="8"/>
        <v>0</v>
      </c>
      <c r="J38" s="183"/>
      <c r="K38" s="184">
        <f t="shared" si="9"/>
        <v>0</v>
      </c>
      <c r="L38" s="184">
        <v>21</v>
      </c>
      <c r="M38" s="184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4"/>
      <c r="S38" s="184" t="s">
        <v>253</v>
      </c>
      <c r="T38" s="185" t="s">
        <v>240</v>
      </c>
      <c r="U38" s="160">
        <v>0</v>
      </c>
      <c r="V38" s="160">
        <f t="shared" si="13"/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415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9">
        <v>26</v>
      </c>
      <c r="B39" s="180" t="s">
        <v>2773</v>
      </c>
      <c r="C39" s="189" t="s">
        <v>2774</v>
      </c>
      <c r="D39" s="181" t="s">
        <v>252</v>
      </c>
      <c r="E39" s="182">
        <v>1</v>
      </c>
      <c r="F39" s="183"/>
      <c r="G39" s="184">
        <f t="shared" si="7"/>
        <v>0</v>
      </c>
      <c r="H39" s="183"/>
      <c r="I39" s="184">
        <f t="shared" si="8"/>
        <v>0</v>
      </c>
      <c r="J39" s="183"/>
      <c r="K39" s="184">
        <f t="shared" si="9"/>
        <v>0</v>
      </c>
      <c r="L39" s="184">
        <v>21</v>
      </c>
      <c r="M39" s="184">
        <f t="shared" si="10"/>
        <v>0</v>
      </c>
      <c r="N39" s="184">
        <v>0</v>
      </c>
      <c r="O39" s="184">
        <f t="shared" si="11"/>
        <v>0</v>
      </c>
      <c r="P39" s="184">
        <v>0</v>
      </c>
      <c r="Q39" s="184">
        <f t="shared" si="12"/>
        <v>0</v>
      </c>
      <c r="R39" s="184"/>
      <c r="S39" s="184" t="s">
        <v>253</v>
      </c>
      <c r="T39" s="185" t="s">
        <v>240</v>
      </c>
      <c r="U39" s="160">
        <v>0</v>
      </c>
      <c r="V39" s="160">
        <f t="shared" si="13"/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415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79">
        <v>27</v>
      </c>
      <c r="B40" s="180" t="s">
        <v>2775</v>
      </c>
      <c r="C40" s="189" t="s">
        <v>2776</v>
      </c>
      <c r="D40" s="181" t="s">
        <v>252</v>
      </c>
      <c r="E40" s="182">
        <v>1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4">
        <v>0</v>
      </c>
      <c r="O40" s="184">
        <f t="shared" si="11"/>
        <v>0</v>
      </c>
      <c r="P40" s="184">
        <v>0</v>
      </c>
      <c r="Q40" s="184">
        <f t="shared" si="12"/>
        <v>0</v>
      </c>
      <c r="R40" s="184"/>
      <c r="S40" s="184" t="s">
        <v>253</v>
      </c>
      <c r="T40" s="185" t="s">
        <v>240</v>
      </c>
      <c r="U40" s="160">
        <v>0</v>
      </c>
      <c r="V40" s="160">
        <f t="shared" si="13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415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9">
        <v>28</v>
      </c>
      <c r="B41" s="180" t="s">
        <v>2777</v>
      </c>
      <c r="C41" s="189" t="s">
        <v>2778</v>
      </c>
      <c r="D41" s="181" t="s">
        <v>252</v>
      </c>
      <c r="E41" s="182">
        <v>1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4">
        <v>0</v>
      </c>
      <c r="O41" s="184">
        <f t="shared" si="11"/>
        <v>0</v>
      </c>
      <c r="P41" s="184">
        <v>0</v>
      </c>
      <c r="Q41" s="184">
        <f t="shared" si="12"/>
        <v>0</v>
      </c>
      <c r="R41" s="184"/>
      <c r="S41" s="184" t="s">
        <v>253</v>
      </c>
      <c r="T41" s="185" t="s">
        <v>240</v>
      </c>
      <c r="U41" s="160">
        <v>0</v>
      </c>
      <c r="V41" s="160">
        <f t="shared" si="13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415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9">
        <v>29</v>
      </c>
      <c r="B42" s="180" t="s">
        <v>2779</v>
      </c>
      <c r="C42" s="189" t="s">
        <v>2780</v>
      </c>
      <c r="D42" s="181" t="s">
        <v>252</v>
      </c>
      <c r="E42" s="182">
        <v>1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4">
        <v>0</v>
      </c>
      <c r="O42" s="184">
        <f t="shared" si="11"/>
        <v>0</v>
      </c>
      <c r="P42" s="184">
        <v>0</v>
      </c>
      <c r="Q42" s="184">
        <f t="shared" si="12"/>
        <v>0</v>
      </c>
      <c r="R42" s="184"/>
      <c r="S42" s="184" t="s">
        <v>253</v>
      </c>
      <c r="T42" s="185" t="s">
        <v>240</v>
      </c>
      <c r="U42" s="160">
        <v>0</v>
      </c>
      <c r="V42" s="160">
        <f t="shared" si="13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415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9">
        <v>30</v>
      </c>
      <c r="B43" s="180" t="s">
        <v>2781</v>
      </c>
      <c r="C43" s="189" t="s">
        <v>2782</v>
      </c>
      <c r="D43" s="181" t="s">
        <v>252</v>
      </c>
      <c r="E43" s="182">
        <v>1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4">
        <v>0</v>
      </c>
      <c r="O43" s="184">
        <f t="shared" si="11"/>
        <v>0</v>
      </c>
      <c r="P43" s="184">
        <v>0</v>
      </c>
      <c r="Q43" s="184">
        <f t="shared" si="12"/>
        <v>0</v>
      </c>
      <c r="R43" s="184"/>
      <c r="S43" s="184" t="s">
        <v>253</v>
      </c>
      <c r="T43" s="185" t="s">
        <v>240</v>
      </c>
      <c r="U43" s="160">
        <v>0</v>
      </c>
      <c r="V43" s="160">
        <f t="shared" si="13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415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9">
        <v>31</v>
      </c>
      <c r="B44" s="180" t="s">
        <v>2783</v>
      </c>
      <c r="C44" s="189" t="s">
        <v>2784</v>
      </c>
      <c r="D44" s="181" t="s">
        <v>252</v>
      </c>
      <c r="E44" s="182">
        <v>1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4">
        <v>0</v>
      </c>
      <c r="O44" s="184">
        <f t="shared" si="11"/>
        <v>0</v>
      </c>
      <c r="P44" s="184">
        <v>0</v>
      </c>
      <c r="Q44" s="184">
        <f t="shared" si="12"/>
        <v>0</v>
      </c>
      <c r="R44" s="184"/>
      <c r="S44" s="184" t="s">
        <v>253</v>
      </c>
      <c r="T44" s="185" t="s">
        <v>240</v>
      </c>
      <c r="U44" s="160">
        <v>0</v>
      </c>
      <c r="V44" s="160">
        <f t="shared" si="13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415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9">
        <v>32</v>
      </c>
      <c r="B45" s="180" t="s">
        <v>2785</v>
      </c>
      <c r="C45" s="189" t="s">
        <v>2786</v>
      </c>
      <c r="D45" s="181" t="s">
        <v>252</v>
      </c>
      <c r="E45" s="182">
        <v>1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4">
        <v>0</v>
      </c>
      <c r="O45" s="184">
        <f t="shared" si="11"/>
        <v>0</v>
      </c>
      <c r="P45" s="184">
        <v>0</v>
      </c>
      <c r="Q45" s="184">
        <f t="shared" si="12"/>
        <v>0</v>
      </c>
      <c r="R45" s="184"/>
      <c r="S45" s="184" t="s">
        <v>253</v>
      </c>
      <c r="T45" s="185" t="s">
        <v>240</v>
      </c>
      <c r="U45" s="160">
        <v>0</v>
      </c>
      <c r="V45" s="160">
        <f t="shared" si="13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415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1">
        <v>33</v>
      </c>
      <c r="B46" s="172" t="s">
        <v>2721</v>
      </c>
      <c r="C46" s="188" t="s">
        <v>2722</v>
      </c>
      <c r="D46" s="173" t="s">
        <v>252</v>
      </c>
      <c r="E46" s="174">
        <v>8</v>
      </c>
      <c r="F46" s="175"/>
      <c r="G46" s="176">
        <f t="shared" si="7"/>
        <v>0</v>
      </c>
      <c r="H46" s="175"/>
      <c r="I46" s="176">
        <f t="shared" si="8"/>
        <v>0</v>
      </c>
      <c r="J46" s="175"/>
      <c r="K46" s="176">
        <f t="shared" si="9"/>
        <v>0</v>
      </c>
      <c r="L46" s="176">
        <v>21</v>
      </c>
      <c r="M46" s="176">
        <f t="shared" si="10"/>
        <v>0</v>
      </c>
      <c r="N46" s="176">
        <v>0</v>
      </c>
      <c r="O46" s="176">
        <f t="shared" si="11"/>
        <v>0</v>
      </c>
      <c r="P46" s="176">
        <v>0</v>
      </c>
      <c r="Q46" s="176">
        <f t="shared" si="12"/>
        <v>0</v>
      </c>
      <c r="R46" s="176"/>
      <c r="S46" s="176" t="s">
        <v>253</v>
      </c>
      <c r="T46" s="177" t="s">
        <v>240</v>
      </c>
      <c r="U46" s="160">
        <v>0</v>
      </c>
      <c r="V46" s="160">
        <f t="shared" si="13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415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58"/>
      <c r="B47" s="159"/>
      <c r="C47" s="254" t="s">
        <v>2787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243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8" t="str">
        <f>C47</f>
        <v xml:space="preserve"> Netkaná vnitřní hydrofobní hadice z polypropylenu, izolace ze skelných vláken tl.25mm, vnější plášť z laminovaného hliníku/polyesteru JS 200-1000</v>
      </c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9">
        <v>34</v>
      </c>
      <c r="B48" s="180" t="s">
        <v>2752</v>
      </c>
      <c r="C48" s="189" t="s">
        <v>2753</v>
      </c>
      <c r="D48" s="181" t="s">
        <v>252</v>
      </c>
      <c r="E48" s="182">
        <v>8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4"/>
      <c r="S48" s="184" t="s">
        <v>253</v>
      </c>
      <c r="T48" s="185" t="s">
        <v>240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415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1">
        <v>35</v>
      </c>
      <c r="B49" s="172" t="s">
        <v>2754</v>
      </c>
      <c r="C49" s="188" t="s">
        <v>2755</v>
      </c>
      <c r="D49" s="173" t="s">
        <v>252</v>
      </c>
      <c r="E49" s="174">
        <v>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/>
      <c r="S49" s="176" t="s">
        <v>253</v>
      </c>
      <c r="T49" s="177" t="s">
        <v>240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415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58"/>
      <c r="B50" s="159"/>
      <c r="C50" s="254" t="s">
        <v>2788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8" t="str">
        <f>C50</f>
        <v xml:space="preserve"> Netkaná vnitřní hydrofobní hadice z polypropylenu, izolace ze skelných vláken tl.25mm, vnější plášť z laminovaného hliníku/polyesteru JS 315-1000</v>
      </c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9">
        <v>36</v>
      </c>
      <c r="B51" s="180" t="s">
        <v>2757</v>
      </c>
      <c r="C51" s="189" t="s">
        <v>2758</v>
      </c>
      <c r="D51" s="181" t="s">
        <v>252</v>
      </c>
      <c r="E51" s="182">
        <v>2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4"/>
      <c r="S51" s="184" t="s">
        <v>253</v>
      </c>
      <c r="T51" s="185" t="s">
        <v>240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415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1">
        <v>37</v>
      </c>
      <c r="B52" s="172" t="s">
        <v>2789</v>
      </c>
      <c r="C52" s="188" t="s">
        <v>2790</v>
      </c>
      <c r="D52" s="173" t="s">
        <v>709</v>
      </c>
      <c r="E52" s="174">
        <v>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/>
      <c r="S52" s="176" t="s">
        <v>253</v>
      </c>
      <c r="T52" s="177" t="s">
        <v>240</v>
      </c>
      <c r="U52" s="160">
        <v>0</v>
      </c>
      <c r="V52" s="160">
        <f>ROUND(E52*U52,2)</f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415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58"/>
      <c r="B53" s="159"/>
      <c r="C53" s="254" t="s">
        <v>2791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243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8" t="str">
        <f>C53</f>
        <v>Ohebné tepelně a hlukově izolované potrubí s mikroperforacemi, izolace z minerální vaty tl.25mm, parotěsná folie na vnitřní straně, vnější krycí vrstva hliníkový laminát - JS 355mm</v>
      </c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9">
        <v>38</v>
      </c>
      <c r="B54" s="180" t="s">
        <v>2792</v>
      </c>
      <c r="C54" s="189" t="s">
        <v>2790</v>
      </c>
      <c r="D54" s="181" t="s">
        <v>709</v>
      </c>
      <c r="E54" s="182">
        <v>5</v>
      </c>
      <c r="F54" s="183"/>
      <c r="G54" s="184">
        <f t="shared" ref="G54:G67" si="14">ROUND(E54*F54,2)</f>
        <v>0</v>
      </c>
      <c r="H54" s="183"/>
      <c r="I54" s="184">
        <f t="shared" ref="I54:I67" si="15">ROUND(E54*H54,2)</f>
        <v>0</v>
      </c>
      <c r="J54" s="183"/>
      <c r="K54" s="184">
        <f t="shared" ref="K54:K67" si="16">ROUND(E54*J54,2)</f>
        <v>0</v>
      </c>
      <c r="L54" s="184">
        <v>21</v>
      </c>
      <c r="M54" s="184">
        <f t="shared" ref="M54:M67" si="17">G54*(1+L54/100)</f>
        <v>0</v>
      </c>
      <c r="N54" s="184">
        <v>0</v>
      </c>
      <c r="O54" s="184">
        <f t="shared" ref="O54:O67" si="18">ROUND(E54*N54,2)</f>
        <v>0</v>
      </c>
      <c r="P54" s="184">
        <v>0</v>
      </c>
      <c r="Q54" s="184">
        <f t="shared" ref="Q54:Q67" si="19">ROUND(E54*P54,2)</f>
        <v>0</v>
      </c>
      <c r="R54" s="184"/>
      <c r="S54" s="184" t="s">
        <v>253</v>
      </c>
      <c r="T54" s="185" t="s">
        <v>240</v>
      </c>
      <c r="U54" s="160">
        <v>0</v>
      </c>
      <c r="V54" s="160">
        <f t="shared" ref="V54:V67" si="20">ROUND(E54*U54,2)</f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415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9">
        <v>39</v>
      </c>
      <c r="B55" s="180" t="s">
        <v>2793</v>
      </c>
      <c r="C55" s="189" t="s">
        <v>2794</v>
      </c>
      <c r="D55" s="181" t="s">
        <v>709</v>
      </c>
      <c r="E55" s="182">
        <v>1</v>
      </c>
      <c r="F55" s="183"/>
      <c r="G55" s="184">
        <f t="shared" si="14"/>
        <v>0</v>
      </c>
      <c r="H55" s="183"/>
      <c r="I55" s="184">
        <f t="shared" si="15"/>
        <v>0</v>
      </c>
      <c r="J55" s="183"/>
      <c r="K55" s="184">
        <f t="shared" si="16"/>
        <v>0</v>
      </c>
      <c r="L55" s="184">
        <v>21</v>
      </c>
      <c r="M55" s="184">
        <f t="shared" si="17"/>
        <v>0</v>
      </c>
      <c r="N55" s="184">
        <v>0</v>
      </c>
      <c r="O55" s="184">
        <f t="shared" si="18"/>
        <v>0</v>
      </c>
      <c r="P55" s="184">
        <v>0</v>
      </c>
      <c r="Q55" s="184">
        <f t="shared" si="19"/>
        <v>0</v>
      </c>
      <c r="R55" s="184"/>
      <c r="S55" s="184" t="s">
        <v>253</v>
      </c>
      <c r="T55" s="185" t="s">
        <v>240</v>
      </c>
      <c r="U55" s="160">
        <v>0</v>
      </c>
      <c r="V55" s="160">
        <f t="shared" si="20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9">
        <v>40</v>
      </c>
      <c r="B56" s="180" t="s">
        <v>2795</v>
      </c>
      <c r="C56" s="189" t="s">
        <v>2796</v>
      </c>
      <c r="D56" s="181" t="s">
        <v>709</v>
      </c>
      <c r="E56" s="182">
        <v>5</v>
      </c>
      <c r="F56" s="183"/>
      <c r="G56" s="184">
        <f t="shared" si="14"/>
        <v>0</v>
      </c>
      <c r="H56" s="183"/>
      <c r="I56" s="184">
        <f t="shared" si="15"/>
        <v>0</v>
      </c>
      <c r="J56" s="183"/>
      <c r="K56" s="184">
        <f t="shared" si="16"/>
        <v>0</v>
      </c>
      <c r="L56" s="184">
        <v>21</v>
      </c>
      <c r="M56" s="184">
        <f t="shared" si="17"/>
        <v>0</v>
      </c>
      <c r="N56" s="184">
        <v>0</v>
      </c>
      <c r="O56" s="184">
        <f t="shared" si="18"/>
        <v>0</v>
      </c>
      <c r="P56" s="184">
        <v>0</v>
      </c>
      <c r="Q56" s="184">
        <f t="shared" si="19"/>
        <v>0</v>
      </c>
      <c r="R56" s="184"/>
      <c r="S56" s="184" t="s">
        <v>253</v>
      </c>
      <c r="T56" s="185" t="s">
        <v>240</v>
      </c>
      <c r="U56" s="160">
        <v>0</v>
      </c>
      <c r="V56" s="160">
        <f t="shared" si="20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415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9">
        <v>41</v>
      </c>
      <c r="B57" s="180" t="s">
        <v>2797</v>
      </c>
      <c r="C57" s="189" t="s">
        <v>2798</v>
      </c>
      <c r="D57" s="181" t="s">
        <v>709</v>
      </c>
      <c r="E57" s="182">
        <v>1</v>
      </c>
      <c r="F57" s="183"/>
      <c r="G57" s="184">
        <f t="shared" si="14"/>
        <v>0</v>
      </c>
      <c r="H57" s="183"/>
      <c r="I57" s="184">
        <f t="shared" si="15"/>
        <v>0</v>
      </c>
      <c r="J57" s="183"/>
      <c r="K57" s="184">
        <f t="shared" si="16"/>
        <v>0</v>
      </c>
      <c r="L57" s="184">
        <v>21</v>
      </c>
      <c r="M57" s="184">
        <f t="shared" si="17"/>
        <v>0</v>
      </c>
      <c r="N57" s="184">
        <v>0</v>
      </c>
      <c r="O57" s="184">
        <f t="shared" si="18"/>
        <v>0</v>
      </c>
      <c r="P57" s="184">
        <v>0</v>
      </c>
      <c r="Q57" s="184">
        <f t="shared" si="19"/>
        <v>0</v>
      </c>
      <c r="R57" s="184"/>
      <c r="S57" s="184" t="s">
        <v>253</v>
      </c>
      <c r="T57" s="185" t="s">
        <v>240</v>
      </c>
      <c r="U57" s="160">
        <v>0</v>
      </c>
      <c r="V57" s="160">
        <f t="shared" si="20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415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9">
        <v>42</v>
      </c>
      <c r="B58" s="180" t="s">
        <v>2799</v>
      </c>
      <c r="C58" s="189" t="s">
        <v>2800</v>
      </c>
      <c r="D58" s="181" t="s">
        <v>709</v>
      </c>
      <c r="E58" s="182">
        <v>1</v>
      </c>
      <c r="F58" s="183"/>
      <c r="G58" s="184">
        <f t="shared" si="14"/>
        <v>0</v>
      </c>
      <c r="H58" s="183"/>
      <c r="I58" s="184">
        <f t="shared" si="15"/>
        <v>0</v>
      </c>
      <c r="J58" s="183"/>
      <c r="K58" s="184">
        <f t="shared" si="16"/>
        <v>0</v>
      </c>
      <c r="L58" s="184">
        <v>21</v>
      </c>
      <c r="M58" s="184">
        <f t="shared" si="17"/>
        <v>0</v>
      </c>
      <c r="N58" s="184">
        <v>0</v>
      </c>
      <c r="O58" s="184">
        <f t="shared" si="18"/>
        <v>0</v>
      </c>
      <c r="P58" s="184">
        <v>0</v>
      </c>
      <c r="Q58" s="184">
        <f t="shared" si="19"/>
        <v>0</v>
      </c>
      <c r="R58" s="184"/>
      <c r="S58" s="184" t="s">
        <v>253</v>
      </c>
      <c r="T58" s="185" t="s">
        <v>240</v>
      </c>
      <c r="U58" s="160">
        <v>0</v>
      </c>
      <c r="V58" s="160">
        <f t="shared" si="20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9">
        <v>43</v>
      </c>
      <c r="B59" s="180" t="s">
        <v>2801</v>
      </c>
      <c r="C59" s="189" t="s">
        <v>2802</v>
      </c>
      <c r="D59" s="181" t="s">
        <v>252</v>
      </c>
      <c r="E59" s="182">
        <v>2</v>
      </c>
      <c r="F59" s="183"/>
      <c r="G59" s="184">
        <f t="shared" si="14"/>
        <v>0</v>
      </c>
      <c r="H59" s="183"/>
      <c r="I59" s="184">
        <f t="shared" si="15"/>
        <v>0</v>
      </c>
      <c r="J59" s="183"/>
      <c r="K59" s="184">
        <f t="shared" si="16"/>
        <v>0</v>
      </c>
      <c r="L59" s="184">
        <v>21</v>
      </c>
      <c r="M59" s="184">
        <f t="shared" si="17"/>
        <v>0</v>
      </c>
      <c r="N59" s="184">
        <v>0</v>
      </c>
      <c r="O59" s="184">
        <f t="shared" si="18"/>
        <v>0</v>
      </c>
      <c r="P59" s="184">
        <v>0</v>
      </c>
      <c r="Q59" s="184">
        <f t="shared" si="19"/>
        <v>0</v>
      </c>
      <c r="R59" s="184"/>
      <c r="S59" s="184" t="s">
        <v>253</v>
      </c>
      <c r="T59" s="185" t="s">
        <v>240</v>
      </c>
      <c r="U59" s="160">
        <v>0</v>
      </c>
      <c r="V59" s="160">
        <f t="shared" si="20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9">
        <v>44</v>
      </c>
      <c r="B60" s="180" t="s">
        <v>2803</v>
      </c>
      <c r="C60" s="189" t="s">
        <v>2804</v>
      </c>
      <c r="D60" s="181" t="s">
        <v>252</v>
      </c>
      <c r="E60" s="182">
        <v>2</v>
      </c>
      <c r="F60" s="183"/>
      <c r="G60" s="184">
        <f t="shared" si="14"/>
        <v>0</v>
      </c>
      <c r="H60" s="183"/>
      <c r="I60" s="184">
        <f t="shared" si="15"/>
        <v>0</v>
      </c>
      <c r="J60" s="183"/>
      <c r="K60" s="184">
        <f t="shared" si="16"/>
        <v>0</v>
      </c>
      <c r="L60" s="184">
        <v>21</v>
      </c>
      <c r="M60" s="184">
        <f t="shared" si="17"/>
        <v>0</v>
      </c>
      <c r="N60" s="184">
        <v>0</v>
      </c>
      <c r="O60" s="184">
        <f t="shared" si="18"/>
        <v>0</v>
      </c>
      <c r="P60" s="184">
        <v>0</v>
      </c>
      <c r="Q60" s="184">
        <f t="shared" si="19"/>
        <v>0</v>
      </c>
      <c r="R60" s="184"/>
      <c r="S60" s="184" t="s">
        <v>253</v>
      </c>
      <c r="T60" s="185" t="s">
        <v>240</v>
      </c>
      <c r="U60" s="160">
        <v>0</v>
      </c>
      <c r="V60" s="160">
        <f t="shared" si="20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415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9">
        <v>45</v>
      </c>
      <c r="B61" s="180" t="s">
        <v>2805</v>
      </c>
      <c r="C61" s="189" t="s">
        <v>2806</v>
      </c>
      <c r="D61" s="181" t="s">
        <v>252</v>
      </c>
      <c r="E61" s="182">
        <v>1</v>
      </c>
      <c r="F61" s="183"/>
      <c r="G61" s="184">
        <f t="shared" si="14"/>
        <v>0</v>
      </c>
      <c r="H61" s="183"/>
      <c r="I61" s="184">
        <f t="shared" si="15"/>
        <v>0</v>
      </c>
      <c r="J61" s="183"/>
      <c r="K61" s="184">
        <f t="shared" si="16"/>
        <v>0</v>
      </c>
      <c r="L61" s="184">
        <v>21</v>
      </c>
      <c r="M61" s="184">
        <f t="shared" si="17"/>
        <v>0</v>
      </c>
      <c r="N61" s="184">
        <v>0</v>
      </c>
      <c r="O61" s="184">
        <f t="shared" si="18"/>
        <v>0</v>
      </c>
      <c r="P61" s="184">
        <v>0</v>
      </c>
      <c r="Q61" s="184">
        <f t="shared" si="19"/>
        <v>0</v>
      </c>
      <c r="R61" s="184"/>
      <c r="S61" s="184" t="s">
        <v>253</v>
      </c>
      <c r="T61" s="185" t="s">
        <v>240</v>
      </c>
      <c r="U61" s="160">
        <v>0</v>
      </c>
      <c r="V61" s="160">
        <f t="shared" si="20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9">
        <v>46</v>
      </c>
      <c r="B62" s="180" t="s">
        <v>2807</v>
      </c>
      <c r="C62" s="189" t="s">
        <v>2808</v>
      </c>
      <c r="D62" s="181" t="s">
        <v>252</v>
      </c>
      <c r="E62" s="182">
        <v>1</v>
      </c>
      <c r="F62" s="183"/>
      <c r="G62" s="184">
        <f t="shared" si="14"/>
        <v>0</v>
      </c>
      <c r="H62" s="183"/>
      <c r="I62" s="184">
        <f t="shared" si="15"/>
        <v>0</v>
      </c>
      <c r="J62" s="183"/>
      <c r="K62" s="184">
        <f t="shared" si="16"/>
        <v>0</v>
      </c>
      <c r="L62" s="184">
        <v>21</v>
      </c>
      <c r="M62" s="184">
        <f t="shared" si="17"/>
        <v>0</v>
      </c>
      <c r="N62" s="184">
        <v>0</v>
      </c>
      <c r="O62" s="184">
        <f t="shared" si="18"/>
        <v>0</v>
      </c>
      <c r="P62" s="184">
        <v>0</v>
      </c>
      <c r="Q62" s="184">
        <f t="shared" si="19"/>
        <v>0</v>
      </c>
      <c r="R62" s="184"/>
      <c r="S62" s="184" t="s">
        <v>253</v>
      </c>
      <c r="T62" s="185" t="s">
        <v>240</v>
      </c>
      <c r="U62" s="160">
        <v>0</v>
      </c>
      <c r="V62" s="160">
        <f t="shared" si="20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415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9">
        <v>47</v>
      </c>
      <c r="B63" s="180" t="s">
        <v>2809</v>
      </c>
      <c r="C63" s="189" t="s">
        <v>2810</v>
      </c>
      <c r="D63" s="181" t="s">
        <v>252</v>
      </c>
      <c r="E63" s="182">
        <v>1</v>
      </c>
      <c r="F63" s="183"/>
      <c r="G63" s="184">
        <f t="shared" si="14"/>
        <v>0</v>
      </c>
      <c r="H63" s="183"/>
      <c r="I63" s="184">
        <f t="shared" si="15"/>
        <v>0</v>
      </c>
      <c r="J63" s="183"/>
      <c r="K63" s="184">
        <f t="shared" si="16"/>
        <v>0</v>
      </c>
      <c r="L63" s="184">
        <v>21</v>
      </c>
      <c r="M63" s="184">
        <f t="shared" si="17"/>
        <v>0</v>
      </c>
      <c r="N63" s="184">
        <v>0</v>
      </c>
      <c r="O63" s="184">
        <f t="shared" si="18"/>
        <v>0</v>
      </c>
      <c r="P63" s="184">
        <v>0</v>
      </c>
      <c r="Q63" s="184">
        <f t="shared" si="19"/>
        <v>0</v>
      </c>
      <c r="R63" s="184"/>
      <c r="S63" s="184" t="s">
        <v>253</v>
      </c>
      <c r="T63" s="185" t="s">
        <v>240</v>
      </c>
      <c r="U63" s="160">
        <v>0</v>
      </c>
      <c r="V63" s="160">
        <f t="shared" si="20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415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9">
        <v>48</v>
      </c>
      <c r="B64" s="180" t="s">
        <v>2811</v>
      </c>
      <c r="C64" s="189" t="s">
        <v>2812</v>
      </c>
      <c r="D64" s="181" t="s">
        <v>252</v>
      </c>
      <c r="E64" s="182">
        <v>1</v>
      </c>
      <c r="F64" s="183"/>
      <c r="G64" s="184">
        <f t="shared" si="14"/>
        <v>0</v>
      </c>
      <c r="H64" s="183"/>
      <c r="I64" s="184">
        <f t="shared" si="15"/>
        <v>0</v>
      </c>
      <c r="J64" s="183"/>
      <c r="K64" s="184">
        <f t="shared" si="16"/>
        <v>0</v>
      </c>
      <c r="L64" s="184">
        <v>21</v>
      </c>
      <c r="M64" s="184">
        <f t="shared" si="17"/>
        <v>0</v>
      </c>
      <c r="N64" s="184">
        <v>0</v>
      </c>
      <c r="O64" s="184">
        <f t="shared" si="18"/>
        <v>0</v>
      </c>
      <c r="P64" s="184">
        <v>0</v>
      </c>
      <c r="Q64" s="184">
        <f t="shared" si="19"/>
        <v>0</v>
      </c>
      <c r="R64" s="184"/>
      <c r="S64" s="184" t="s">
        <v>253</v>
      </c>
      <c r="T64" s="185" t="s">
        <v>240</v>
      </c>
      <c r="U64" s="160">
        <v>0</v>
      </c>
      <c r="V64" s="160">
        <f t="shared" si="20"/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415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9">
        <v>49</v>
      </c>
      <c r="B65" s="180" t="s">
        <v>2813</v>
      </c>
      <c r="C65" s="189" t="s">
        <v>2814</v>
      </c>
      <c r="D65" s="181" t="s">
        <v>252</v>
      </c>
      <c r="E65" s="182">
        <v>6</v>
      </c>
      <c r="F65" s="183"/>
      <c r="G65" s="184">
        <f t="shared" si="14"/>
        <v>0</v>
      </c>
      <c r="H65" s="183"/>
      <c r="I65" s="184">
        <f t="shared" si="15"/>
        <v>0</v>
      </c>
      <c r="J65" s="183"/>
      <c r="K65" s="184">
        <f t="shared" si="16"/>
        <v>0</v>
      </c>
      <c r="L65" s="184">
        <v>21</v>
      </c>
      <c r="M65" s="184">
        <f t="shared" si="17"/>
        <v>0</v>
      </c>
      <c r="N65" s="184">
        <v>0</v>
      </c>
      <c r="O65" s="184">
        <f t="shared" si="18"/>
        <v>0</v>
      </c>
      <c r="P65" s="184">
        <v>0</v>
      </c>
      <c r="Q65" s="184">
        <f t="shared" si="19"/>
        <v>0</v>
      </c>
      <c r="R65" s="184"/>
      <c r="S65" s="184" t="s">
        <v>253</v>
      </c>
      <c r="T65" s="185" t="s">
        <v>240</v>
      </c>
      <c r="U65" s="160">
        <v>0</v>
      </c>
      <c r="V65" s="160">
        <f t="shared" si="20"/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415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9">
        <v>50</v>
      </c>
      <c r="B66" s="180" t="s">
        <v>2815</v>
      </c>
      <c r="C66" s="189" t="s">
        <v>2816</v>
      </c>
      <c r="D66" s="181" t="s">
        <v>252</v>
      </c>
      <c r="E66" s="182">
        <v>6</v>
      </c>
      <c r="F66" s="183"/>
      <c r="G66" s="184">
        <f t="shared" si="14"/>
        <v>0</v>
      </c>
      <c r="H66" s="183"/>
      <c r="I66" s="184">
        <f t="shared" si="15"/>
        <v>0</v>
      </c>
      <c r="J66" s="183"/>
      <c r="K66" s="184">
        <f t="shared" si="16"/>
        <v>0</v>
      </c>
      <c r="L66" s="184">
        <v>21</v>
      </c>
      <c r="M66" s="184">
        <f t="shared" si="17"/>
        <v>0</v>
      </c>
      <c r="N66" s="184">
        <v>0</v>
      </c>
      <c r="O66" s="184">
        <f t="shared" si="18"/>
        <v>0</v>
      </c>
      <c r="P66" s="184">
        <v>0</v>
      </c>
      <c r="Q66" s="184">
        <f t="shared" si="19"/>
        <v>0</v>
      </c>
      <c r="R66" s="184"/>
      <c r="S66" s="184" t="s">
        <v>253</v>
      </c>
      <c r="T66" s="185" t="s">
        <v>240</v>
      </c>
      <c r="U66" s="160">
        <v>0</v>
      </c>
      <c r="V66" s="160">
        <f t="shared" si="20"/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415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1">
        <v>51</v>
      </c>
      <c r="B67" s="172" t="s">
        <v>2817</v>
      </c>
      <c r="C67" s="188" t="s">
        <v>2818</v>
      </c>
      <c r="D67" s="173" t="s">
        <v>252</v>
      </c>
      <c r="E67" s="174">
        <v>6</v>
      </c>
      <c r="F67" s="175"/>
      <c r="G67" s="176">
        <f t="shared" si="14"/>
        <v>0</v>
      </c>
      <c r="H67" s="175"/>
      <c r="I67" s="176">
        <f t="shared" si="15"/>
        <v>0</v>
      </c>
      <c r="J67" s="175"/>
      <c r="K67" s="176">
        <f t="shared" si="16"/>
        <v>0</v>
      </c>
      <c r="L67" s="176">
        <v>21</v>
      </c>
      <c r="M67" s="176">
        <f t="shared" si="17"/>
        <v>0</v>
      </c>
      <c r="N67" s="176">
        <v>0</v>
      </c>
      <c r="O67" s="176">
        <f t="shared" si="18"/>
        <v>0</v>
      </c>
      <c r="P67" s="176">
        <v>0</v>
      </c>
      <c r="Q67" s="176">
        <f t="shared" si="19"/>
        <v>0</v>
      </c>
      <c r="R67" s="176"/>
      <c r="S67" s="176" t="s">
        <v>253</v>
      </c>
      <c r="T67" s="177" t="s">
        <v>240</v>
      </c>
      <c r="U67" s="160">
        <v>0</v>
      </c>
      <c r="V67" s="160">
        <f t="shared" si="20"/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415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58"/>
      <c r="B68" s="159"/>
      <c r="C68" s="254" t="s">
        <v>2819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243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78" t="str">
        <f>C68</f>
        <v>Vířivý anemostat s ručně přestavitelnými lamelami - vel. 500x24, kruhové provedení čelní desky, plenumbox s bočním napojením JS 200mm, regulační klapkou</v>
      </c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9">
        <v>52</v>
      </c>
      <c r="B69" s="180" t="s">
        <v>2820</v>
      </c>
      <c r="C69" s="189" t="s">
        <v>2821</v>
      </c>
      <c r="D69" s="181" t="s">
        <v>252</v>
      </c>
      <c r="E69" s="182">
        <v>6</v>
      </c>
      <c r="F69" s="183"/>
      <c r="G69" s="184">
        <f t="shared" ref="G69:G80" si="21">ROUND(E69*F69,2)</f>
        <v>0</v>
      </c>
      <c r="H69" s="183"/>
      <c r="I69" s="184">
        <f t="shared" ref="I69:I80" si="22">ROUND(E69*H69,2)</f>
        <v>0</v>
      </c>
      <c r="J69" s="183"/>
      <c r="K69" s="184">
        <f t="shared" ref="K69:K80" si="23">ROUND(E69*J69,2)</f>
        <v>0</v>
      </c>
      <c r="L69" s="184">
        <v>21</v>
      </c>
      <c r="M69" s="184">
        <f t="shared" ref="M69:M80" si="24">G69*(1+L69/100)</f>
        <v>0</v>
      </c>
      <c r="N69" s="184">
        <v>0</v>
      </c>
      <c r="O69" s="184">
        <f t="shared" ref="O69:O80" si="25">ROUND(E69*N69,2)</f>
        <v>0</v>
      </c>
      <c r="P69" s="184">
        <v>0</v>
      </c>
      <c r="Q69" s="184">
        <f t="shared" ref="Q69:Q80" si="26">ROUND(E69*P69,2)</f>
        <v>0</v>
      </c>
      <c r="R69" s="184"/>
      <c r="S69" s="184" t="s">
        <v>253</v>
      </c>
      <c r="T69" s="185" t="s">
        <v>240</v>
      </c>
      <c r="U69" s="160">
        <v>0</v>
      </c>
      <c r="V69" s="160">
        <f t="shared" ref="V69:V80" si="27"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9">
        <v>53</v>
      </c>
      <c r="B70" s="180" t="s">
        <v>2822</v>
      </c>
      <c r="C70" s="189" t="s">
        <v>2823</v>
      </c>
      <c r="D70" s="181" t="s">
        <v>252</v>
      </c>
      <c r="E70" s="182">
        <v>2</v>
      </c>
      <c r="F70" s="183"/>
      <c r="G70" s="184">
        <f t="shared" si="21"/>
        <v>0</v>
      </c>
      <c r="H70" s="183"/>
      <c r="I70" s="184">
        <f t="shared" si="22"/>
        <v>0</v>
      </c>
      <c r="J70" s="183"/>
      <c r="K70" s="184">
        <f t="shared" si="23"/>
        <v>0</v>
      </c>
      <c r="L70" s="184">
        <v>21</v>
      </c>
      <c r="M70" s="184">
        <f t="shared" si="24"/>
        <v>0</v>
      </c>
      <c r="N70" s="184">
        <v>0</v>
      </c>
      <c r="O70" s="184">
        <f t="shared" si="25"/>
        <v>0</v>
      </c>
      <c r="P70" s="184">
        <v>0</v>
      </c>
      <c r="Q70" s="184">
        <f t="shared" si="26"/>
        <v>0</v>
      </c>
      <c r="R70" s="184"/>
      <c r="S70" s="184" t="s">
        <v>253</v>
      </c>
      <c r="T70" s="185" t="s">
        <v>240</v>
      </c>
      <c r="U70" s="160">
        <v>0</v>
      </c>
      <c r="V70" s="160">
        <f t="shared" si="27"/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415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9">
        <v>54</v>
      </c>
      <c r="B71" s="180" t="s">
        <v>2824</v>
      </c>
      <c r="C71" s="189" t="s">
        <v>2825</v>
      </c>
      <c r="D71" s="181" t="s">
        <v>252</v>
      </c>
      <c r="E71" s="182">
        <v>2</v>
      </c>
      <c r="F71" s="183"/>
      <c r="G71" s="184">
        <f t="shared" si="21"/>
        <v>0</v>
      </c>
      <c r="H71" s="183"/>
      <c r="I71" s="184">
        <f t="shared" si="22"/>
        <v>0</v>
      </c>
      <c r="J71" s="183"/>
      <c r="K71" s="184">
        <f t="shared" si="23"/>
        <v>0</v>
      </c>
      <c r="L71" s="184">
        <v>21</v>
      </c>
      <c r="M71" s="184">
        <f t="shared" si="24"/>
        <v>0</v>
      </c>
      <c r="N71" s="184">
        <v>0</v>
      </c>
      <c r="O71" s="184">
        <f t="shared" si="25"/>
        <v>0</v>
      </c>
      <c r="P71" s="184">
        <v>0</v>
      </c>
      <c r="Q71" s="184">
        <f t="shared" si="26"/>
        <v>0</v>
      </c>
      <c r="R71" s="184"/>
      <c r="S71" s="184" t="s">
        <v>253</v>
      </c>
      <c r="T71" s="185" t="s">
        <v>240</v>
      </c>
      <c r="U71" s="160">
        <v>0</v>
      </c>
      <c r="V71" s="160">
        <f t="shared" si="27"/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415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9">
        <v>55</v>
      </c>
      <c r="B72" s="180" t="s">
        <v>2826</v>
      </c>
      <c r="C72" s="189" t="s">
        <v>2827</v>
      </c>
      <c r="D72" s="181" t="s">
        <v>252</v>
      </c>
      <c r="E72" s="182">
        <v>2</v>
      </c>
      <c r="F72" s="183"/>
      <c r="G72" s="184">
        <f t="shared" si="21"/>
        <v>0</v>
      </c>
      <c r="H72" s="183"/>
      <c r="I72" s="184">
        <f t="shared" si="22"/>
        <v>0</v>
      </c>
      <c r="J72" s="183"/>
      <c r="K72" s="184">
        <f t="shared" si="23"/>
        <v>0</v>
      </c>
      <c r="L72" s="184">
        <v>21</v>
      </c>
      <c r="M72" s="184">
        <f t="shared" si="24"/>
        <v>0</v>
      </c>
      <c r="N72" s="184">
        <v>0</v>
      </c>
      <c r="O72" s="184">
        <f t="shared" si="25"/>
        <v>0</v>
      </c>
      <c r="P72" s="184">
        <v>0</v>
      </c>
      <c r="Q72" s="184">
        <f t="shared" si="26"/>
        <v>0</v>
      </c>
      <c r="R72" s="184"/>
      <c r="S72" s="184" t="s">
        <v>253</v>
      </c>
      <c r="T72" s="185" t="s">
        <v>240</v>
      </c>
      <c r="U72" s="160">
        <v>0</v>
      </c>
      <c r="V72" s="160">
        <f t="shared" si="27"/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9">
        <v>56</v>
      </c>
      <c r="B73" s="180" t="s">
        <v>2828</v>
      </c>
      <c r="C73" s="189" t="s">
        <v>2829</v>
      </c>
      <c r="D73" s="181" t="s">
        <v>252</v>
      </c>
      <c r="E73" s="182">
        <v>2</v>
      </c>
      <c r="F73" s="183"/>
      <c r="G73" s="184">
        <f t="shared" si="21"/>
        <v>0</v>
      </c>
      <c r="H73" s="183"/>
      <c r="I73" s="184">
        <f t="shared" si="22"/>
        <v>0</v>
      </c>
      <c r="J73" s="183"/>
      <c r="K73" s="184">
        <f t="shared" si="23"/>
        <v>0</v>
      </c>
      <c r="L73" s="184">
        <v>21</v>
      </c>
      <c r="M73" s="184">
        <f t="shared" si="24"/>
        <v>0</v>
      </c>
      <c r="N73" s="184">
        <v>0</v>
      </c>
      <c r="O73" s="184">
        <f t="shared" si="25"/>
        <v>0</v>
      </c>
      <c r="P73" s="184">
        <v>0</v>
      </c>
      <c r="Q73" s="184">
        <f t="shared" si="26"/>
        <v>0</v>
      </c>
      <c r="R73" s="184"/>
      <c r="S73" s="184" t="s">
        <v>253</v>
      </c>
      <c r="T73" s="185" t="s">
        <v>240</v>
      </c>
      <c r="U73" s="160">
        <v>0</v>
      </c>
      <c r="V73" s="160">
        <f t="shared" si="27"/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9">
        <v>57</v>
      </c>
      <c r="B74" s="180" t="s">
        <v>2830</v>
      </c>
      <c r="C74" s="189" t="s">
        <v>2831</v>
      </c>
      <c r="D74" s="181" t="s">
        <v>252</v>
      </c>
      <c r="E74" s="182">
        <v>1</v>
      </c>
      <c r="F74" s="183"/>
      <c r="G74" s="184">
        <f t="shared" si="21"/>
        <v>0</v>
      </c>
      <c r="H74" s="183"/>
      <c r="I74" s="184">
        <f t="shared" si="22"/>
        <v>0</v>
      </c>
      <c r="J74" s="183"/>
      <c r="K74" s="184">
        <f t="shared" si="23"/>
        <v>0</v>
      </c>
      <c r="L74" s="184">
        <v>21</v>
      </c>
      <c r="M74" s="184">
        <f t="shared" si="24"/>
        <v>0</v>
      </c>
      <c r="N74" s="184">
        <v>0</v>
      </c>
      <c r="O74" s="184">
        <f t="shared" si="25"/>
        <v>0</v>
      </c>
      <c r="P74" s="184">
        <v>0</v>
      </c>
      <c r="Q74" s="184">
        <f t="shared" si="26"/>
        <v>0</v>
      </c>
      <c r="R74" s="184"/>
      <c r="S74" s="184" t="s">
        <v>253</v>
      </c>
      <c r="T74" s="185" t="s">
        <v>240</v>
      </c>
      <c r="U74" s="160">
        <v>0</v>
      </c>
      <c r="V74" s="160">
        <f t="shared" si="27"/>
        <v>0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415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9">
        <v>58</v>
      </c>
      <c r="B75" s="180" t="s">
        <v>2832</v>
      </c>
      <c r="C75" s="189" t="s">
        <v>2833</v>
      </c>
      <c r="D75" s="181" t="s">
        <v>252</v>
      </c>
      <c r="E75" s="182">
        <v>1</v>
      </c>
      <c r="F75" s="183"/>
      <c r="G75" s="184">
        <f t="shared" si="21"/>
        <v>0</v>
      </c>
      <c r="H75" s="183"/>
      <c r="I75" s="184">
        <f t="shared" si="22"/>
        <v>0</v>
      </c>
      <c r="J75" s="183"/>
      <c r="K75" s="184">
        <f t="shared" si="23"/>
        <v>0</v>
      </c>
      <c r="L75" s="184">
        <v>21</v>
      </c>
      <c r="M75" s="184">
        <f t="shared" si="24"/>
        <v>0</v>
      </c>
      <c r="N75" s="184">
        <v>0</v>
      </c>
      <c r="O75" s="184">
        <f t="shared" si="25"/>
        <v>0</v>
      </c>
      <c r="P75" s="184">
        <v>0</v>
      </c>
      <c r="Q75" s="184">
        <f t="shared" si="26"/>
        <v>0</v>
      </c>
      <c r="R75" s="184"/>
      <c r="S75" s="184" t="s">
        <v>253</v>
      </c>
      <c r="T75" s="185" t="s">
        <v>240</v>
      </c>
      <c r="U75" s="160">
        <v>0</v>
      </c>
      <c r="V75" s="160">
        <f t="shared" si="27"/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9">
        <v>59</v>
      </c>
      <c r="B76" s="180" t="s">
        <v>2834</v>
      </c>
      <c r="C76" s="189" t="s">
        <v>2835</v>
      </c>
      <c r="D76" s="181" t="s">
        <v>252</v>
      </c>
      <c r="E76" s="182">
        <v>1</v>
      </c>
      <c r="F76" s="183"/>
      <c r="G76" s="184">
        <f t="shared" si="21"/>
        <v>0</v>
      </c>
      <c r="H76" s="183"/>
      <c r="I76" s="184">
        <f t="shared" si="22"/>
        <v>0</v>
      </c>
      <c r="J76" s="183"/>
      <c r="K76" s="184">
        <f t="shared" si="23"/>
        <v>0</v>
      </c>
      <c r="L76" s="184">
        <v>21</v>
      </c>
      <c r="M76" s="184">
        <f t="shared" si="24"/>
        <v>0</v>
      </c>
      <c r="N76" s="184">
        <v>0</v>
      </c>
      <c r="O76" s="184">
        <f t="shared" si="25"/>
        <v>0</v>
      </c>
      <c r="P76" s="184">
        <v>0</v>
      </c>
      <c r="Q76" s="184">
        <f t="shared" si="26"/>
        <v>0</v>
      </c>
      <c r="R76" s="184"/>
      <c r="S76" s="184" t="s">
        <v>253</v>
      </c>
      <c r="T76" s="185" t="s">
        <v>240</v>
      </c>
      <c r="U76" s="160">
        <v>0</v>
      </c>
      <c r="V76" s="160">
        <f t="shared" si="27"/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415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9">
        <v>60</v>
      </c>
      <c r="B77" s="180" t="s">
        <v>2836</v>
      </c>
      <c r="C77" s="189" t="s">
        <v>2837</v>
      </c>
      <c r="D77" s="181" t="s">
        <v>252</v>
      </c>
      <c r="E77" s="182">
        <v>1</v>
      </c>
      <c r="F77" s="183"/>
      <c r="G77" s="184">
        <f t="shared" si="21"/>
        <v>0</v>
      </c>
      <c r="H77" s="183"/>
      <c r="I77" s="184">
        <f t="shared" si="22"/>
        <v>0</v>
      </c>
      <c r="J77" s="183"/>
      <c r="K77" s="184">
        <f t="shared" si="23"/>
        <v>0</v>
      </c>
      <c r="L77" s="184">
        <v>21</v>
      </c>
      <c r="M77" s="184">
        <f t="shared" si="24"/>
        <v>0</v>
      </c>
      <c r="N77" s="184">
        <v>0</v>
      </c>
      <c r="O77" s="184">
        <f t="shared" si="25"/>
        <v>0</v>
      </c>
      <c r="P77" s="184">
        <v>0</v>
      </c>
      <c r="Q77" s="184">
        <f t="shared" si="26"/>
        <v>0</v>
      </c>
      <c r="R77" s="184"/>
      <c r="S77" s="184" t="s">
        <v>253</v>
      </c>
      <c r="T77" s="185" t="s">
        <v>240</v>
      </c>
      <c r="U77" s="160">
        <v>0</v>
      </c>
      <c r="V77" s="160">
        <f t="shared" si="27"/>
        <v>0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415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9">
        <v>61</v>
      </c>
      <c r="B78" s="180" t="s">
        <v>2838</v>
      </c>
      <c r="C78" s="189" t="s">
        <v>2839</v>
      </c>
      <c r="D78" s="181" t="s">
        <v>252</v>
      </c>
      <c r="E78" s="182">
        <v>1</v>
      </c>
      <c r="F78" s="183"/>
      <c r="G78" s="184">
        <f t="shared" si="21"/>
        <v>0</v>
      </c>
      <c r="H78" s="183"/>
      <c r="I78" s="184">
        <f t="shared" si="22"/>
        <v>0</v>
      </c>
      <c r="J78" s="183"/>
      <c r="K78" s="184">
        <f t="shared" si="23"/>
        <v>0</v>
      </c>
      <c r="L78" s="184">
        <v>21</v>
      </c>
      <c r="M78" s="184">
        <f t="shared" si="24"/>
        <v>0</v>
      </c>
      <c r="N78" s="184">
        <v>0</v>
      </c>
      <c r="O78" s="184">
        <f t="shared" si="25"/>
        <v>0</v>
      </c>
      <c r="P78" s="184">
        <v>0</v>
      </c>
      <c r="Q78" s="184">
        <f t="shared" si="26"/>
        <v>0</v>
      </c>
      <c r="R78" s="184"/>
      <c r="S78" s="184" t="s">
        <v>253</v>
      </c>
      <c r="T78" s="185" t="s">
        <v>240</v>
      </c>
      <c r="U78" s="160">
        <v>0</v>
      </c>
      <c r="V78" s="160">
        <f t="shared" si="27"/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9">
        <v>62</v>
      </c>
      <c r="B79" s="180" t="s">
        <v>2840</v>
      </c>
      <c r="C79" s="189" t="s">
        <v>2841</v>
      </c>
      <c r="D79" s="181" t="s">
        <v>252</v>
      </c>
      <c r="E79" s="182">
        <v>1</v>
      </c>
      <c r="F79" s="183"/>
      <c r="G79" s="184">
        <f t="shared" si="21"/>
        <v>0</v>
      </c>
      <c r="H79" s="183"/>
      <c r="I79" s="184">
        <f t="shared" si="22"/>
        <v>0</v>
      </c>
      <c r="J79" s="183"/>
      <c r="K79" s="184">
        <f t="shared" si="23"/>
        <v>0</v>
      </c>
      <c r="L79" s="184">
        <v>21</v>
      </c>
      <c r="M79" s="184">
        <f t="shared" si="24"/>
        <v>0</v>
      </c>
      <c r="N79" s="184">
        <v>0</v>
      </c>
      <c r="O79" s="184">
        <f t="shared" si="25"/>
        <v>0</v>
      </c>
      <c r="P79" s="184">
        <v>0</v>
      </c>
      <c r="Q79" s="184">
        <f t="shared" si="26"/>
        <v>0</v>
      </c>
      <c r="R79" s="184"/>
      <c r="S79" s="184" t="s">
        <v>253</v>
      </c>
      <c r="T79" s="185" t="s">
        <v>240</v>
      </c>
      <c r="U79" s="160">
        <v>0</v>
      </c>
      <c r="V79" s="160">
        <f t="shared" si="27"/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415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1">
        <v>63</v>
      </c>
      <c r="B80" s="172" t="s">
        <v>2842</v>
      </c>
      <c r="C80" s="188" t="s">
        <v>2843</v>
      </c>
      <c r="D80" s="173" t="s">
        <v>2844</v>
      </c>
      <c r="E80" s="174">
        <v>48</v>
      </c>
      <c r="F80" s="175"/>
      <c r="G80" s="176">
        <f t="shared" si="21"/>
        <v>0</v>
      </c>
      <c r="H80" s="175"/>
      <c r="I80" s="176">
        <f t="shared" si="22"/>
        <v>0</v>
      </c>
      <c r="J80" s="175"/>
      <c r="K80" s="176">
        <f t="shared" si="23"/>
        <v>0</v>
      </c>
      <c r="L80" s="176">
        <v>21</v>
      </c>
      <c r="M80" s="176">
        <f t="shared" si="24"/>
        <v>0</v>
      </c>
      <c r="N80" s="176">
        <v>0</v>
      </c>
      <c r="O80" s="176">
        <f t="shared" si="25"/>
        <v>0</v>
      </c>
      <c r="P80" s="176">
        <v>0</v>
      </c>
      <c r="Q80" s="176">
        <f t="shared" si="26"/>
        <v>0</v>
      </c>
      <c r="R80" s="176"/>
      <c r="S80" s="176" t="s">
        <v>253</v>
      </c>
      <c r="T80" s="177" t="s">
        <v>240</v>
      </c>
      <c r="U80" s="160">
        <v>0</v>
      </c>
      <c r="V80" s="160">
        <f t="shared" si="27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415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54" t="s">
        <v>2845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243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5" t="s">
        <v>234</v>
      </c>
      <c r="B82" s="166" t="s">
        <v>159</v>
      </c>
      <c r="C82" s="187" t="s">
        <v>160</v>
      </c>
      <c r="D82" s="167"/>
      <c r="E82" s="168"/>
      <c r="F82" s="169"/>
      <c r="G82" s="169">
        <f>SUMIF(AG83:AG88,"&lt;&gt;NOR",G83:G88)</f>
        <v>0</v>
      </c>
      <c r="H82" s="169"/>
      <c r="I82" s="169">
        <f>SUM(I83:I88)</f>
        <v>0</v>
      </c>
      <c r="J82" s="169"/>
      <c r="K82" s="169">
        <f>SUM(K83:K88)</f>
        <v>0</v>
      </c>
      <c r="L82" s="169"/>
      <c r="M82" s="169">
        <f>SUM(M83:M88)</f>
        <v>0</v>
      </c>
      <c r="N82" s="169"/>
      <c r="O82" s="169">
        <f>SUM(O83:O88)</f>
        <v>0</v>
      </c>
      <c r="P82" s="169"/>
      <c r="Q82" s="169">
        <f>SUM(Q83:Q88)</f>
        <v>0</v>
      </c>
      <c r="R82" s="169"/>
      <c r="S82" s="169"/>
      <c r="T82" s="170"/>
      <c r="U82" s="164"/>
      <c r="V82" s="164">
        <f>SUM(V83:V88)</f>
        <v>0</v>
      </c>
      <c r="W82" s="164"/>
      <c r="AG82" t="s">
        <v>235</v>
      </c>
    </row>
    <row r="83" spans="1:60" outlineLevel="1" x14ac:dyDescent="0.2">
      <c r="A83" s="171">
        <v>64</v>
      </c>
      <c r="B83" s="172" t="s">
        <v>2846</v>
      </c>
      <c r="C83" s="188" t="s">
        <v>2843</v>
      </c>
      <c r="D83" s="173" t="s">
        <v>2844</v>
      </c>
      <c r="E83" s="174">
        <v>6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/>
      <c r="S83" s="176" t="s">
        <v>253</v>
      </c>
      <c r="T83" s="177" t="s">
        <v>240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415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54" t="s">
        <v>2847</v>
      </c>
      <c r="D84" s="255"/>
      <c r="E84" s="255"/>
      <c r="F84" s="255"/>
      <c r="G84" s="255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9">
        <v>65</v>
      </c>
      <c r="B85" s="180" t="s">
        <v>2848</v>
      </c>
      <c r="C85" s="189" t="s">
        <v>2849</v>
      </c>
      <c r="D85" s="181" t="s">
        <v>2844</v>
      </c>
      <c r="E85" s="182">
        <v>6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4"/>
      <c r="S85" s="184" t="s">
        <v>253</v>
      </c>
      <c r="T85" s="185" t="s">
        <v>240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415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1">
        <v>66</v>
      </c>
      <c r="B86" s="172" t="s">
        <v>2850</v>
      </c>
      <c r="C86" s="188" t="s">
        <v>2851</v>
      </c>
      <c r="D86" s="173" t="s">
        <v>2844</v>
      </c>
      <c r="E86" s="174">
        <v>0.5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253</v>
      </c>
      <c r="T86" s="177" t="s">
        <v>240</v>
      </c>
      <c r="U86" s="160">
        <v>0</v>
      </c>
      <c r="V86" s="160">
        <f>ROUND(E86*U86,2)</f>
        <v>0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415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4" t="s">
        <v>2852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243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9">
        <v>67</v>
      </c>
      <c r="B88" s="180" t="s">
        <v>2853</v>
      </c>
      <c r="C88" s="189" t="s">
        <v>2854</v>
      </c>
      <c r="D88" s="181" t="s">
        <v>2844</v>
      </c>
      <c r="E88" s="182">
        <v>0.5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4"/>
      <c r="S88" s="184" t="s">
        <v>253</v>
      </c>
      <c r="T88" s="185" t="s">
        <v>240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415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5" t="s">
        <v>234</v>
      </c>
      <c r="B89" s="166" t="s">
        <v>157</v>
      </c>
      <c r="C89" s="187" t="s">
        <v>158</v>
      </c>
      <c r="D89" s="167"/>
      <c r="E89" s="168"/>
      <c r="F89" s="169"/>
      <c r="G89" s="169">
        <f>SUMIF(AG90:AG105,"&lt;&gt;NOR",G90:G105)</f>
        <v>0</v>
      </c>
      <c r="H89" s="169"/>
      <c r="I89" s="169">
        <f>SUM(I90:I105)</f>
        <v>0</v>
      </c>
      <c r="J89" s="169"/>
      <c r="K89" s="169">
        <f>SUM(K90:K105)</f>
        <v>0</v>
      </c>
      <c r="L89" s="169"/>
      <c r="M89" s="169">
        <f>SUM(M90:M105)</f>
        <v>0</v>
      </c>
      <c r="N89" s="169"/>
      <c r="O89" s="169">
        <f>SUM(O90:O105)</f>
        <v>0</v>
      </c>
      <c r="P89" s="169"/>
      <c r="Q89" s="169">
        <f>SUM(Q90:Q105)</f>
        <v>0</v>
      </c>
      <c r="R89" s="169"/>
      <c r="S89" s="169"/>
      <c r="T89" s="170"/>
      <c r="U89" s="164"/>
      <c r="V89" s="164">
        <f>SUM(V90:V105)</f>
        <v>0</v>
      </c>
      <c r="W89" s="164"/>
      <c r="AG89" t="s">
        <v>235</v>
      </c>
    </row>
    <row r="90" spans="1:60" outlineLevel="1" x14ac:dyDescent="0.2">
      <c r="A90" s="179">
        <v>68</v>
      </c>
      <c r="B90" s="180" t="s">
        <v>2855</v>
      </c>
      <c r="C90" s="189" t="s">
        <v>2849</v>
      </c>
      <c r="D90" s="181" t="s">
        <v>2844</v>
      </c>
      <c r="E90" s="182">
        <v>48</v>
      </c>
      <c r="F90" s="183"/>
      <c r="G90" s="184">
        <f>ROUND(E90*F90,2)</f>
        <v>0</v>
      </c>
      <c r="H90" s="183"/>
      <c r="I90" s="184">
        <f>ROUND(E90*H90,2)</f>
        <v>0</v>
      </c>
      <c r="J90" s="183"/>
      <c r="K90" s="184">
        <f>ROUND(E90*J90,2)</f>
        <v>0</v>
      </c>
      <c r="L90" s="184">
        <v>21</v>
      </c>
      <c r="M90" s="184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4"/>
      <c r="S90" s="184" t="s">
        <v>253</v>
      </c>
      <c r="T90" s="185" t="s">
        <v>240</v>
      </c>
      <c r="U90" s="160">
        <v>0</v>
      </c>
      <c r="V90" s="160">
        <f>ROUND(E90*U90,2)</f>
        <v>0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415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1">
        <v>69</v>
      </c>
      <c r="B91" s="172" t="s">
        <v>2856</v>
      </c>
      <c r="C91" s="188" t="s">
        <v>2851</v>
      </c>
      <c r="D91" s="173" t="s">
        <v>2844</v>
      </c>
      <c r="E91" s="174">
        <v>22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253</v>
      </c>
      <c r="T91" s="177" t="s">
        <v>240</v>
      </c>
      <c r="U91" s="160">
        <v>0</v>
      </c>
      <c r="V91" s="160">
        <f>ROUND(E91*U91,2)</f>
        <v>0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54" t="s">
        <v>2857</v>
      </c>
      <c r="D92" s="255"/>
      <c r="E92" s="255"/>
      <c r="F92" s="255"/>
      <c r="G92" s="25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243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9">
        <v>70</v>
      </c>
      <c r="B93" s="180" t="s">
        <v>2858</v>
      </c>
      <c r="C93" s="189" t="s">
        <v>2854</v>
      </c>
      <c r="D93" s="181" t="s">
        <v>2844</v>
      </c>
      <c r="E93" s="182">
        <v>22</v>
      </c>
      <c r="F93" s="183"/>
      <c r="G93" s="184">
        <f>ROUND(E93*F93,2)</f>
        <v>0</v>
      </c>
      <c r="H93" s="183"/>
      <c r="I93" s="184">
        <f>ROUND(E93*H93,2)</f>
        <v>0</v>
      </c>
      <c r="J93" s="183"/>
      <c r="K93" s="184">
        <f>ROUND(E93*J93,2)</f>
        <v>0</v>
      </c>
      <c r="L93" s="184">
        <v>21</v>
      </c>
      <c r="M93" s="184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4"/>
      <c r="S93" s="184" t="s">
        <v>253</v>
      </c>
      <c r="T93" s="185" t="s">
        <v>240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415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1">
        <v>71</v>
      </c>
      <c r="B94" s="172" t="s">
        <v>2859</v>
      </c>
      <c r="C94" s="188" t="s">
        <v>2860</v>
      </c>
      <c r="D94" s="173" t="s">
        <v>2844</v>
      </c>
      <c r="E94" s="174">
        <v>9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/>
      <c r="S94" s="176" t="s">
        <v>253</v>
      </c>
      <c r="T94" s="177" t="s">
        <v>240</v>
      </c>
      <c r="U94" s="160">
        <v>0</v>
      </c>
      <c r="V94" s="160">
        <f>ROUND(E94*U94,2)</f>
        <v>0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415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54" t="s">
        <v>2861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243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1">
        <v>72</v>
      </c>
      <c r="B96" s="172" t="s">
        <v>2862</v>
      </c>
      <c r="C96" s="188" t="s">
        <v>2863</v>
      </c>
      <c r="D96" s="173" t="s">
        <v>2844</v>
      </c>
      <c r="E96" s="174">
        <v>9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6"/>
      <c r="S96" s="176" t="s">
        <v>253</v>
      </c>
      <c r="T96" s="177" t="s">
        <v>240</v>
      </c>
      <c r="U96" s="160">
        <v>0</v>
      </c>
      <c r="V96" s="160">
        <f>ROUND(E96*U96,2)</f>
        <v>0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415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54" t="s">
        <v>2861</v>
      </c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243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1">
        <v>73</v>
      </c>
      <c r="B98" s="172" t="s">
        <v>2864</v>
      </c>
      <c r="C98" s="188" t="s">
        <v>2865</v>
      </c>
      <c r="D98" s="173" t="s">
        <v>2844</v>
      </c>
      <c r="E98" s="174">
        <v>10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/>
      <c r="S98" s="176" t="s">
        <v>253</v>
      </c>
      <c r="T98" s="177" t="s">
        <v>240</v>
      </c>
      <c r="U98" s="160">
        <v>0</v>
      </c>
      <c r="V98" s="160">
        <f>ROUND(E98*U98,2)</f>
        <v>0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415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58"/>
      <c r="B99" s="159"/>
      <c r="C99" s="254" t="s">
        <v>2866</v>
      </c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78" t="str">
        <f>C99</f>
        <v>Požární izolace čtyřhranného a kruhové potrubí  - desky a rohože  z minerální vlny na hliníkové folii - 66kg/m3 - tl.60mm, PO EI 45 - splní klasifikaci „z obou stran“ o-i = z vnitřní  i z vnější strany</v>
      </c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1">
        <v>74</v>
      </c>
      <c r="B100" s="172" t="s">
        <v>2867</v>
      </c>
      <c r="C100" s="188" t="s">
        <v>2868</v>
      </c>
      <c r="D100" s="173" t="s">
        <v>2844</v>
      </c>
      <c r="E100" s="174">
        <v>10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6"/>
      <c r="S100" s="176" t="s">
        <v>253</v>
      </c>
      <c r="T100" s="177" t="s">
        <v>240</v>
      </c>
      <c r="U100" s="160">
        <v>0</v>
      </c>
      <c r="V100" s="160">
        <f>ROUND(E100*U100,2)</f>
        <v>0</v>
      </c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415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58"/>
      <c r="B101" s="159"/>
      <c r="C101" s="254" t="s">
        <v>2866</v>
      </c>
      <c r="D101" s="255"/>
      <c r="E101" s="255"/>
      <c r="F101" s="255"/>
      <c r="G101" s="255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78" t="str">
        <f>C101</f>
        <v>Požární izolace čtyřhranného a kruhové potrubí  - desky a rohože  z minerální vlny na hliníkové folii - 66kg/m3 - tl.60mm, PO EI 45 - splní klasifikaci „z obou stran“ o-i = z vnitřní  i z vnější strany</v>
      </c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1">
        <v>75</v>
      </c>
      <c r="B102" s="172" t="s">
        <v>2869</v>
      </c>
      <c r="C102" s="188" t="s">
        <v>2870</v>
      </c>
      <c r="D102" s="173" t="s">
        <v>2844</v>
      </c>
      <c r="E102" s="174">
        <v>20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/>
      <c r="S102" s="176" t="s">
        <v>253</v>
      </c>
      <c r="T102" s="177" t="s">
        <v>240</v>
      </c>
      <c r="U102" s="160">
        <v>0</v>
      </c>
      <c r="V102" s="160">
        <f>ROUND(E102*U102,2)</f>
        <v>0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54" t="s">
        <v>2871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9">
        <v>76</v>
      </c>
      <c r="B104" s="180" t="s">
        <v>2872</v>
      </c>
      <c r="C104" s="189" t="s">
        <v>2873</v>
      </c>
      <c r="D104" s="181" t="s">
        <v>2844</v>
      </c>
      <c r="E104" s="182">
        <v>20</v>
      </c>
      <c r="F104" s="183"/>
      <c r="G104" s="184">
        <f>ROUND(E104*F104,2)</f>
        <v>0</v>
      </c>
      <c r="H104" s="183"/>
      <c r="I104" s="184">
        <f>ROUND(E104*H104,2)</f>
        <v>0</v>
      </c>
      <c r="J104" s="183"/>
      <c r="K104" s="184">
        <f>ROUND(E104*J104,2)</f>
        <v>0</v>
      </c>
      <c r="L104" s="184">
        <v>21</v>
      </c>
      <c r="M104" s="184">
        <f>G104*(1+L104/100)</f>
        <v>0</v>
      </c>
      <c r="N104" s="184">
        <v>0</v>
      </c>
      <c r="O104" s="184">
        <f>ROUND(E104*N104,2)</f>
        <v>0</v>
      </c>
      <c r="P104" s="184">
        <v>0</v>
      </c>
      <c r="Q104" s="184">
        <f>ROUND(E104*P104,2)</f>
        <v>0</v>
      </c>
      <c r="R104" s="184"/>
      <c r="S104" s="184" t="s">
        <v>253</v>
      </c>
      <c r="T104" s="185" t="s">
        <v>240</v>
      </c>
      <c r="U104" s="160">
        <v>0</v>
      </c>
      <c r="V104" s="160">
        <f>ROUND(E104*U104,2)</f>
        <v>0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415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9">
        <v>77</v>
      </c>
      <c r="B105" s="180" t="s">
        <v>2874</v>
      </c>
      <c r="C105" s="189" t="s">
        <v>2875</v>
      </c>
      <c r="D105" s="181" t="s">
        <v>860</v>
      </c>
      <c r="E105" s="182">
        <v>80</v>
      </c>
      <c r="F105" s="183"/>
      <c r="G105" s="184">
        <f>ROUND(E105*F105,2)</f>
        <v>0</v>
      </c>
      <c r="H105" s="183"/>
      <c r="I105" s="184">
        <f>ROUND(E105*H105,2)</f>
        <v>0</v>
      </c>
      <c r="J105" s="183"/>
      <c r="K105" s="184">
        <f>ROUND(E105*J105,2)</f>
        <v>0</v>
      </c>
      <c r="L105" s="184">
        <v>21</v>
      </c>
      <c r="M105" s="184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4"/>
      <c r="S105" s="184" t="s">
        <v>253</v>
      </c>
      <c r="T105" s="185" t="s">
        <v>240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415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5" t="s">
        <v>234</v>
      </c>
      <c r="B106" s="166" t="s">
        <v>159</v>
      </c>
      <c r="C106" s="187" t="s">
        <v>160</v>
      </c>
      <c r="D106" s="167"/>
      <c r="E106" s="168"/>
      <c r="F106" s="169"/>
      <c r="G106" s="169">
        <f>SUMIF(AG107:AG107,"&lt;&gt;NOR",G107:G107)</f>
        <v>0</v>
      </c>
      <c r="H106" s="169"/>
      <c r="I106" s="169">
        <f>SUM(I107:I107)</f>
        <v>0</v>
      </c>
      <c r="J106" s="169"/>
      <c r="K106" s="169">
        <f>SUM(K107:K107)</f>
        <v>0</v>
      </c>
      <c r="L106" s="169"/>
      <c r="M106" s="169">
        <f>SUM(M107:M107)</f>
        <v>0</v>
      </c>
      <c r="N106" s="169"/>
      <c r="O106" s="169">
        <f>SUM(O107:O107)</f>
        <v>0</v>
      </c>
      <c r="P106" s="169"/>
      <c r="Q106" s="169">
        <f>SUM(Q107:Q107)</f>
        <v>0</v>
      </c>
      <c r="R106" s="169"/>
      <c r="S106" s="169"/>
      <c r="T106" s="170"/>
      <c r="U106" s="164"/>
      <c r="V106" s="164">
        <f>SUM(V107:V107)</f>
        <v>0</v>
      </c>
      <c r="W106" s="164"/>
      <c r="AG106" t="s">
        <v>235</v>
      </c>
    </row>
    <row r="107" spans="1:60" outlineLevel="1" x14ac:dyDescent="0.2">
      <c r="A107" s="179">
        <v>78</v>
      </c>
      <c r="B107" s="180" t="s">
        <v>2876</v>
      </c>
      <c r="C107" s="189" t="s">
        <v>2875</v>
      </c>
      <c r="D107" s="181" t="s">
        <v>860</v>
      </c>
      <c r="E107" s="182">
        <v>20</v>
      </c>
      <c r="F107" s="183"/>
      <c r="G107" s="184">
        <f>ROUND(E107*F107,2)</f>
        <v>0</v>
      </c>
      <c r="H107" s="183"/>
      <c r="I107" s="184">
        <f>ROUND(E107*H107,2)</f>
        <v>0</v>
      </c>
      <c r="J107" s="183"/>
      <c r="K107" s="184">
        <f>ROUND(E107*J107,2)</f>
        <v>0</v>
      </c>
      <c r="L107" s="184">
        <v>21</v>
      </c>
      <c r="M107" s="184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4"/>
      <c r="S107" s="184" t="s">
        <v>253</v>
      </c>
      <c r="T107" s="185" t="s">
        <v>240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415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5" t="s">
        <v>234</v>
      </c>
      <c r="B108" s="166" t="s">
        <v>157</v>
      </c>
      <c r="C108" s="187" t="s">
        <v>158</v>
      </c>
      <c r="D108" s="167"/>
      <c r="E108" s="168"/>
      <c r="F108" s="169"/>
      <c r="G108" s="169">
        <f>SUMIF(AG109:AG109,"&lt;&gt;NOR",G109:G109)</f>
        <v>0</v>
      </c>
      <c r="H108" s="169"/>
      <c r="I108" s="169">
        <f>SUM(I109:I109)</f>
        <v>0</v>
      </c>
      <c r="J108" s="169"/>
      <c r="K108" s="169">
        <f>SUM(K109:K109)</f>
        <v>0</v>
      </c>
      <c r="L108" s="169"/>
      <c r="M108" s="169">
        <f>SUM(M109:M109)</f>
        <v>0</v>
      </c>
      <c r="N108" s="169"/>
      <c r="O108" s="169">
        <f>SUM(O109:O109)</f>
        <v>0</v>
      </c>
      <c r="P108" s="169"/>
      <c r="Q108" s="169">
        <f>SUM(Q109:Q109)</f>
        <v>0</v>
      </c>
      <c r="R108" s="169"/>
      <c r="S108" s="169"/>
      <c r="T108" s="170"/>
      <c r="U108" s="164"/>
      <c r="V108" s="164">
        <f>SUM(V109:V109)</f>
        <v>0</v>
      </c>
      <c r="W108" s="164"/>
      <c r="AG108" t="s">
        <v>235</v>
      </c>
    </row>
    <row r="109" spans="1:60" outlineLevel="1" x14ac:dyDescent="0.2">
      <c r="A109" s="171">
        <v>79</v>
      </c>
      <c r="B109" s="172" t="s">
        <v>2877</v>
      </c>
      <c r="C109" s="188" t="s">
        <v>2878</v>
      </c>
      <c r="D109" s="173" t="s">
        <v>2879</v>
      </c>
      <c r="E109" s="174">
        <v>20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/>
      <c r="S109" s="176" t="s">
        <v>253</v>
      </c>
      <c r="T109" s="177" t="s">
        <v>240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415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5"/>
      <c r="B110" s="6"/>
      <c r="C110" s="190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 x14ac:dyDescent="0.2">
      <c r="A111" s="154"/>
      <c r="B111" s="155" t="s">
        <v>29</v>
      </c>
      <c r="C111" s="191"/>
      <c r="D111" s="156"/>
      <c r="E111" s="157"/>
      <c r="F111" s="157"/>
      <c r="G111" s="186">
        <f>G8+G11+G26+G82+G89+G106+G108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f>SUMIF(L7:L109,AE110,G7:G109)</f>
        <v>0</v>
      </c>
      <c r="AF111">
        <f>SUMIF(L7:L109,AF110,G7:G109)</f>
        <v>0</v>
      </c>
      <c r="AG111" t="s">
        <v>292</v>
      </c>
    </row>
    <row r="112" spans="1:60" x14ac:dyDescent="0.2">
      <c r="C112" s="192"/>
      <c r="D112" s="142"/>
      <c r="AG112" t="s">
        <v>294</v>
      </c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XpiGYDk5TGVn/JUHgTtOc2GS7ZMRdJmtzVq7k667zadkyBEKW/g03k9LQzxHJUfh9rxvVHD+f6KuV5vUydEu7g==" saltValue="/+Q0rzBGz3yHvtN6CrcQYA==" spinCount="100000" sheet="1"/>
  <mergeCells count="20">
    <mergeCell ref="C81:G81"/>
    <mergeCell ref="A1:G1"/>
    <mergeCell ref="C2:G2"/>
    <mergeCell ref="C3:G3"/>
    <mergeCell ref="C4:G4"/>
    <mergeCell ref="C10:G10"/>
    <mergeCell ref="C29:G29"/>
    <mergeCell ref="C31:G31"/>
    <mergeCell ref="C47:G47"/>
    <mergeCell ref="C50:G50"/>
    <mergeCell ref="C53:G53"/>
    <mergeCell ref="C68:G68"/>
    <mergeCell ref="C101:G101"/>
    <mergeCell ref="C103:G103"/>
    <mergeCell ref="C84:G84"/>
    <mergeCell ref="C87:G87"/>
    <mergeCell ref="C92:G92"/>
    <mergeCell ref="C95:G95"/>
    <mergeCell ref="C97:G97"/>
    <mergeCell ref="C99:G9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63</v>
      </c>
      <c r="C3" s="259" t="s">
        <v>64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71</v>
      </c>
      <c r="C4" s="262" t="s">
        <v>72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147</v>
      </c>
      <c r="C8" s="187" t="s">
        <v>148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9"/>
      <c r="O8" s="169">
        <f>SUM(O9:O18)</f>
        <v>0.02</v>
      </c>
      <c r="P8" s="169"/>
      <c r="Q8" s="169">
        <f>SUM(Q9:Q18)</f>
        <v>0</v>
      </c>
      <c r="R8" s="169"/>
      <c r="S8" s="169"/>
      <c r="T8" s="170"/>
      <c r="U8" s="164"/>
      <c r="V8" s="164">
        <f>SUM(V9:V18)</f>
        <v>0.09</v>
      </c>
      <c r="W8" s="164"/>
      <c r="AG8" t="s">
        <v>235</v>
      </c>
    </row>
    <row r="9" spans="1:60" outlineLevel="1" x14ac:dyDescent="0.2">
      <c r="A9" s="179">
        <v>1</v>
      </c>
      <c r="B9" s="180" t="s">
        <v>2880</v>
      </c>
      <c r="C9" s="189" t="s">
        <v>2881</v>
      </c>
      <c r="D9" s="181" t="s">
        <v>342</v>
      </c>
      <c r="E9" s="182">
        <v>346</v>
      </c>
      <c r="F9" s="183"/>
      <c r="G9" s="184">
        <f t="shared" ref="G9:G17" si="0">ROUND(E9*F9,2)</f>
        <v>0</v>
      </c>
      <c r="H9" s="183"/>
      <c r="I9" s="184">
        <f t="shared" ref="I9:I17" si="1">ROUND(E9*H9,2)</f>
        <v>0</v>
      </c>
      <c r="J9" s="183"/>
      <c r="K9" s="184">
        <f t="shared" ref="K9:K17" si="2">ROUND(E9*J9,2)</f>
        <v>0</v>
      </c>
      <c r="L9" s="184">
        <v>21</v>
      </c>
      <c r="M9" s="184">
        <f t="shared" ref="M9:M17" si="3">G9*(1+L9/100)</f>
        <v>0</v>
      </c>
      <c r="N9" s="184">
        <v>0</v>
      </c>
      <c r="O9" s="184">
        <f t="shared" ref="O9:O17" si="4">ROUND(E9*N9,2)</f>
        <v>0</v>
      </c>
      <c r="P9" s="184">
        <v>0</v>
      </c>
      <c r="Q9" s="184">
        <f t="shared" ref="Q9:Q17" si="5">ROUND(E9*P9,2)</f>
        <v>0</v>
      </c>
      <c r="R9" s="184"/>
      <c r="S9" s="184" t="s">
        <v>253</v>
      </c>
      <c r="T9" s="185" t="s">
        <v>240</v>
      </c>
      <c r="U9" s="160">
        <v>0</v>
      </c>
      <c r="V9" s="160">
        <f t="shared" ref="V9:V17" si="6"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301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9">
        <v>2</v>
      </c>
      <c r="B10" s="180" t="s">
        <v>2882</v>
      </c>
      <c r="C10" s="189" t="s">
        <v>2883</v>
      </c>
      <c r="D10" s="181" t="s">
        <v>342</v>
      </c>
      <c r="E10" s="182">
        <v>14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6.4999999999999997E-4</v>
      </c>
      <c r="O10" s="184">
        <f t="shared" si="4"/>
        <v>0.01</v>
      </c>
      <c r="P10" s="184">
        <v>0</v>
      </c>
      <c r="Q10" s="184">
        <f t="shared" si="5"/>
        <v>0</v>
      </c>
      <c r="R10" s="184"/>
      <c r="S10" s="184" t="s">
        <v>253</v>
      </c>
      <c r="T10" s="185" t="s">
        <v>240</v>
      </c>
      <c r="U10" s="160">
        <v>0</v>
      </c>
      <c r="V10" s="160">
        <f t="shared" si="6"/>
        <v>0</v>
      </c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504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9">
        <v>3</v>
      </c>
      <c r="B11" s="180" t="s">
        <v>2884</v>
      </c>
      <c r="C11" s="189" t="s">
        <v>2885</v>
      </c>
      <c r="D11" s="181" t="s">
        <v>342</v>
      </c>
      <c r="E11" s="182">
        <v>8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8.8000000000000003E-4</v>
      </c>
      <c r="O11" s="184">
        <f t="shared" si="4"/>
        <v>0.01</v>
      </c>
      <c r="P11" s="184">
        <v>0</v>
      </c>
      <c r="Q11" s="184">
        <f t="shared" si="5"/>
        <v>0</v>
      </c>
      <c r="R11" s="184"/>
      <c r="S11" s="184" t="s">
        <v>253</v>
      </c>
      <c r="T11" s="185" t="s">
        <v>240</v>
      </c>
      <c r="U11" s="160">
        <v>0</v>
      </c>
      <c r="V11" s="160">
        <f t="shared" si="6"/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504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9">
        <v>4</v>
      </c>
      <c r="B12" s="180" t="s">
        <v>2886</v>
      </c>
      <c r="C12" s="189" t="s">
        <v>2887</v>
      </c>
      <c r="D12" s="181" t="s">
        <v>342</v>
      </c>
      <c r="E12" s="182">
        <v>140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3.0000000000000001E-5</v>
      </c>
      <c r="O12" s="184">
        <f t="shared" si="4"/>
        <v>0</v>
      </c>
      <c r="P12" s="184">
        <v>0</v>
      </c>
      <c r="Q12" s="184">
        <f t="shared" si="5"/>
        <v>0</v>
      </c>
      <c r="R12" s="184"/>
      <c r="S12" s="184" t="s">
        <v>253</v>
      </c>
      <c r="T12" s="185" t="s">
        <v>240</v>
      </c>
      <c r="U12" s="160">
        <v>0</v>
      </c>
      <c r="V12" s="160">
        <f t="shared" si="6"/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504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9">
        <v>5</v>
      </c>
      <c r="B13" s="180" t="s">
        <v>2888</v>
      </c>
      <c r="C13" s="189" t="s">
        <v>2889</v>
      </c>
      <c r="D13" s="181" t="s">
        <v>342</v>
      </c>
      <c r="E13" s="182">
        <v>60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4.0000000000000003E-5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253</v>
      </c>
      <c r="T13" s="185" t="s">
        <v>240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504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9">
        <v>6</v>
      </c>
      <c r="B14" s="180" t="s">
        <v>2890</v>
      </c>
      <c r="C14" s="189" t="s">
        <v>2891</v>
      </c>
      <c r="D14" s="181" t="s">
        <v>342</v>
      </c>
      <c r="E14" s="182">
        <v>55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8.0000000000000007E-5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253</v>
      </c>
      <c r="T14" s="185" t="s">
        <v>240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504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9">
        <v>7</v>
      </c>
      <c r="B15" s="180" t="s">
        <v>2892</v>
      </c>
      <c r="C15" s="189" t="s">
        <v>2893</v>
      </c>
      <c r="D15" s="181" t="s">
        <v>342</v>
      </c>
      <c r="E15" s="182">
        <v>36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9.0000000000000006E-5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253</v>
      </c>
      <c r="T15" s="185" t="s">
        <v>240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504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9">
        <v>8</v>
      </c>
      <c r="B16" s="180" t="s">
        <v>2894</v>
      </c>
      <c r="C16" s="189" t="s">
        <v>2895</v>
      </c>
      <c r="D16" s="181" t="s">
        <v>342</v>
      </c>
      <c r="E16" s="182">
        <v>33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1E-4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253</v>
      </c>
      <c r="T16" s="185" t="s">
        <v>240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504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1">
        <v>9</v>
      </c>
      <c r="B17" s="172" t="s">
        <v>2896</v>
      </c>
      <c r="C17" s="188" t="s">
        <v>2897</v>
      </c>
      <c r="D17" s="173" t="s">
        <v>314</v>
      </c>
      <c r="E17" s="174">
        <v>0.05</v>
      </c>
      <c r="F17" s="175"/>
      <c r="G17" s="176">
        <f t="shared" si="0"/>
        <v>0</v>
      </c>
      <c r="H17" s="175"/>
      <c r="I17" s="176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76">
        <v>0</v>
      </c>
      <c r="O17" s="176">
        <f t="shared" si="4"/>
        <v>0</v>
      </c>
      <c r="P17" s="176">
        <v>0</v>
      </c>
      <c r="Q17" s="176">
        <f t="shared" si="5"/>
        <v>0</v>
      </c>
      <c r="R17" s="176" t="s">
        <v>454</v>
      </c>
      <c r="S17" s="176" t="s">
        <v>239</v>
      </c>
      <c r="T17" s="177" t="s">
        <v>240</v>
      </c>
      <c r="U17" s="160">
        <v>1.831</v>
      </c>
      <c r="V17" s="160">
        <f t="shared" si="6"/>
        <v>0.09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65" t="s">
        <v>713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5" t="s">
        <v>234</v>
      </c>
      <c r="B19" s="166" t="s">
        <v>161</v>
      </c>
      <c r="C19" s="187" t="s">
        <v>162</v>
      </c>
      <c r="D19" s="167"/>
      <c r="E19" s="168"/>
      <c r="F19" s="169"/>
      <c r="G19" s="169">
        <f>SUMIF(AG20:AG29,"&lt;&gt;NOR",G20:G29)</f>
        <v>0</v>
      </c>
      <c r="H19" s="169"/>
      <c r="I19" s="169">
        <f>SUM(I20:I29)</f>
        <v>0</v>
      </c>
      <c r="J19" s="169"/>
      <c r="K19" s="169">
        <f>SUM(K20:K29)</f>
        <v>0</v>
      </c>
      <c r="L19" s="169"/>
      <c r="M19" s="169">
        <f>SUM(M20:M29)</f>
        <v>0</v>
      </c>
      <c r="N19" s="169"/>
      <c r="O19" s="169">
        <f>SUM(O20:O29)</f>
        <v>0</v>
      </c>
      <c r="P19" s="169"/>
      <c r="Q19" s="169">
        <f>SUM(Q20:Q29)</f>
        <v>0</v>
      </c>
      <c r="R19" s="169"/>
      <c r="S19" s="169"/>
      <c r="T19" s="170"/>
      <c r="U19" s="164"/>
      <c r="V19" s="164">
        <f>SUM(V20:V29)</f>
        <v>15.959999999999999</v>
      </c>
      <c r="W19" s="164"/>
      <c r="AG19" t="s">
        <v>235</v>
      </c>
    </row>
    <row r="20" spans="1:60" outlineLevel="1" x14ac:dyDescent="0.2">
      <c r="A20" s="179">
        <v>10</v>
      </c>
      <c r="B20" s="180" t="s">
        <v>2898</v>
      </c>
      <c r="C20" s="189" t="s">
        <v>2899</v>
      </c>
      <c r="D20" s="181" t="s">
        <v>342</v>
      </c>
      <c r="E20" s="182">
        <v>3</v>
      </c>
      <c r="F20" s="183"/>
      <c r="G20" s="184">
        <f t="shared" ref="G20:G28" si="7">ROUND(E20*F20,2)</f>
        <v>0</v>
      </c>
      <c r="H20" s="183"/>
      <c r="I20" s="184">
        <f t="shared" ref="I20:I28" si="8">ROUND(E20*H20,2)</f>
        <v>0</v>
      </c>
      <c r="J20" s="183"/>
      <c r="K20" s="184">
        <f t="shared" ref="K20:K28" si="9">ROUND(E20*J20,2)</f>
        <v>0</v>
      </c>
      <c r="L20" s="184">
        <v>21</v>
      </c>
      <c r="M20" s="184">
        <f t="shared" ref="M20:M28" si="10">G20*(1+L20/100)</f>
        <v>0</v>
      </c>
      <c r="N20" s="184">
        <v>5.2999999999999998E-4</v>
      </c>
      <c r="O20" s="184">
        <f t="shared" ref="O20:O28" si="11">ROUND(E20*N20,2)</f>
        <v>0</v>
      </c>
      <c r="P20" s="184">
        <v>0</v>
      </c>
      <c r="Q20" s="184">
        <f t="shared" ref="Q20:Q28" si="12">ROUND(E20*P20,2)</f>
        <v>0</v>
      </c>
      <c r="R20" s="184" t="s">
        <v>2346</v>
      </c>
      <c r="S20" s="184" t="s">
        <v>239</v>
      </c>
      <c r="T20" s="185" t="s">
        <v>240</v>
      </c>
      <c r="U20" s="160">
        <v>3.1E-2</v>
      </c>
      <c r="V20" s="160">
        <f t="shared" ref="V20:V28" si="13">ROUND(E20*U20,2)</f>
        <v>0.09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9">
        <v>11</v>
      </c>
      <c r="B21" s="180" t="s">
        <v>2900</v>
      </c>
      <c r="C21" s="189" t="s">
        <v>2901</v>
      </c>
      <c r="D21" s="181" t="s">
        <v>252</v>
      </c>
      <c r="E21" s="182">
        <v>2</v>
      </c>
      <c r="F21" s="183"/>
      <c r="G21" s="184">
        <f t="shared" si="7"/>
        <v>0</v>
      </c>
      <c r="H21" s="183"/>
      <c r="I21" s="184">
        <f t="shared" si="8"/>
        <v>0</v>
      </c>
      <c r="J21" s="183"/>
      <c r="K21" s="184">
        <f t="shared" si="9"/>
        <v>0</v>
      </c>
      <c r="L21" s="184">
        <v>21</v>
      </c>
      <c r="M21" s="184">
        <f t="shared" si="10"/>
        <v>0</v>
      </c>
      <c r="N21" s="184">
        <v>0</v>
      </c>
      <c r="O21" s="184">
        <f t="shared" si="11"/>
        <v>0</v>
      </c>
      <c r="P21" s="184">
        <v>0</v>
      </c>
      <c r="Q21" s="184">
        <f t="shared" si="12"/>
        <v>0</v>
      </c>
      <c r="R21" s="184"/>
      <c r="S21" s="184" t="s">
        <v>253</v>
      </c>
      <c r="T21" s="185" t="s">
        <v>240</v>
      </c>
      <c r="U21" s="160">
        <v>0</v>
      </c>
      <c r="V21" s="160">
        <f t="shared" si="13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9">
        <v>12</v>
      </c>
      <c r="B22" s="180" t="s">
        <v>2902</v>
      </c>
      <c r="C22" s="189" t="s">
        <v>2903</v>
      </c>
      <c r="D22" s="181" t="s">
        <v>2904</v>
      </c>
      <c r="E22" s="182">
        <v>2</v>
      </c>
      <c r="F22" s="183"/>
      <c r="G22" s="184">
        <f t="shared" si="7"/>
        <v>0</v>
      </c>
      <c r="H22" s="183"/>
      <c r="I22" s="184">
        <f t="shared" si="8"/>
        <v>0</v>
      </c>
      <c r="J22" s="183"/>
      <c r="K22" s="184">
        <f t="shared" si="9"/>
        <v>0</v>
      </c>
      <c r="L22" s="184">
        <v>21</v>
      </c>
      <c r="M22" s="184">
        <f t="shared" si="10"/>
        <v>0</v>
      </c>
      <c r="N22" s="184">
        <v>0</v>
      </c>
      <c r="O22" s="184">
        <f t="shared" si="11"/>
        <v>0</v>
      </c>
      <c r="P22" s="184">
        <v>0</v>
      </c>
      <c r="Q22" s="184">
        <f t="shared" si="12"/>
        <v>0</v>
      </c>
      <c r="R22" s="184"/>
      <c r="S22" s="184" t="s">
        <v>253</v>
      </c>
      <c r="T22" s="185" t="s">
        <v>240</v>
      </c>
      <c r="U22" s="160">
        <v>0</v>
      </c>
      <c r="V22" s="160">
        <f t="shared" si="13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504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9">
        <v>13</v>
      </c>
      <c r="B23" s="180" t="s">
        <v>2905</v>
      </c>
      <c r="C23" s="189" t="s">
        <v>2906</v>
      </c>
      <c r="D23" s="181" t="s">
        <v>252</v>
      </c>
      <c r="E23" s="182">
        <v>1</v>
      </c>
      <c r="F23" s="183"/>
      <c r="G23" s="184">
        <f t="shared" si="7"/>
        <v>0</v>
      </c>
      <c r="H23" s="183"/>
      <c r="I23" s="184">
        <f t="shared" si="8"/>
        <v>0</v>
      </c>
      <c r="J23" s="183"/>
      <c r="K23" s="184">
        <f t="shared" si="9"/>
        <v>0</v>
      </c>
      <c r="L23" s="184">
        <v>21</v>
      </c>
      <c r="M23" s="184">
        <f t="shared" si="10"/>
        <v>0</v>
      </c>
      <c r="N23" s="184">
        <v>0</v>
      </c>
      <c r="O23" s="184">
        <f t="shared" si="11"/>
        <v>0</v>
      </c>
      <c r="P23" s="184">
        <v>0</v>
      </c>
      <c r="Q23" s="184">
        <f t="shared" si="12"/>
        <v>0</v>
      </c>
      <c r="R23" s="184"/>
      <c r="S23" s="184" t="s">
        <v>253</v>
      </c>
      <c r="T23" s="185" t="s">
        <v>240</v>
      </c>
      <c r="U23" s="160">
        <v>0</v>
      </c>
      <c r="V23" s="160">
        <f t="shared" si="13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504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9">
        <v>14</v>
      </c>
      <c r="B24" s="180" t="s">
        <v>2907</v>
      </c>
      <c r="C24" s="189" t="s">
        <v>2908</v>
      </c>
      <c r="D24" s="181" t="s">
        <v>252</v>
      </c>
      <c r="E24" s="182">
        <v>1</v>
      </c>
      <c r="F24" s="183"/>
      <c r="G24" s="184">
        <f t="shared" si="7"/>
        <v>0</v>
      </c>
      <c r="H24" s="183"/>
      <c r="I24" s="184">
        <f t="shared" si="8"/>
        <v>0</v>
      </c>
      <c r="J24" s="183"/>
      <c r="K24" s="184">
        <f t="shared" si="9"/>
        <v>0</v>
      </c>
      <c r="L24" s="184">
        <v>21</v>
      </c>
      <c r="M24" s="184">
        <f t="shared" si="10"/>
        <v>0</v>
      </c>
      <c r="N24" s="184">
        <v>0</v>
      </c>
      <c r="O24" s="184">
        <f t="shared" si="11"/>
        <v>0</v>
      </c>
      <c r="P24" s="184">
        <v>0</v>
      </c>
      <c r="Q24" s="184">
        <f t="shared" si="12"/>
        <v>0</v>
      </c>
      <c r="R24" s="184"/>
      <c r="S24" s="184" t="s">
        <v>253</v>
      </c>
      <c r="T24" s="185" t="s">
        <v>240</v>
      </c>
      <c r="U24" s="160">
        <v>0</v>
      </c>
      <c r="V24" s="160">
        <f t="shared" si="13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504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9">
        <v>15</v>
      </c>
      <c r="B25" s="180" t="s">
        <v>2909</v>
      </c>
      <c r="C25" s="189" t="s">
        <v>2910</v>
      </c>
      <c r="D25" s="181" t="s">
        <v>252</v>
      </c>
      <c r="E25" s="182">
        <v>1</v>
      </c>
      <c r="F25" s="183"/>
      <c r="G25" s="184">
        <f t="shared" si="7"/>
        <v>0</v>
      </c>
      <c r="H25" s="183"/>
      <c r="I25" s="184">
        <f t="shared" si="8"/>
        <v>0</v>
      </c>
      <c r="J25" s="183"/>
      <c r="K25" s="184">
        <f t="shared" si="9"/>
        <v>0</v>
      </c>
      <c r="L25" s="184">
        <v>21</v>
      </c>
      <c r="M25" s="184">
        <f t="shared" si="10"/>
        <v>0</v>
      </c>
      <c r="N25" s="184">
        <v>0</v>
      </c>
      <c r="O25" s="184">
        <f t="shared" si="11"/>
        <v>0</v>
      </c>
      <c r="P25" s="184">
        <v>0</v>
      </c>
      <c r="Q25" s="184">
        <f t="shared" si="12"/>
        <v>0</v>
      </c>
      <c r="R25" s="184"/>
      <c r="S25" s="184" t="s">
        <v>253</v>
      </c>
      <c r="T25" s="185" t="s">
        <v>240</v>
      </c>
      <c r="U25" s="160">
        <v>0</v>
      </c>
      <c r="V25" s="160">
        <f t="shared" si="13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504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9">
        <v>16</v>
      </c>
      <c r="B26" s="180" t="s">
        <v>2911</v>
      </c>
      <c r="C26" s="189" t="s">
        <v>2912</v>
      </c>
      <c r="D26" s="181" t="s">
        <v>252</v>
      </c>
      <c r="E26" s="182">
        <v>1</v>
      </c>
      <c r="F26" s="183"/>
      <c r="G26" s="184">
        <f t="shared" si="7"/>
        <v>0</v>
      </c>
      <c r="H26" s="183"/>
      <c r="I26" s="184">
        <f t="shared" si="8"/>
        <v>0</v>
      </c>
      <c r="J26" s="183"/>
      <c r="K26" s="184">
        <f t="shared" si="9"/>
        <v>0</v>
      </c>
      <c r="L26" s="184">
        <v>21</v>
      </c>
      <c r="M26" s="184">
        <f t="shared" si="10"/>
        <v>0</v>
      </c>
      <c r="N26" s="184">
        <v>0</v>
      </c>
      <c r="O26" s="184">
        <f t="shared" si="11"/>
        <v>0</v>
      </c>
      <c r="P26" s="184">
        <v>0</v>
      </c>
      <c r="Q26" s="184">
        <f t="shared" si="12"/>
        <v>0</v>
      </c>
      <c r="R26" s="184"/>
      <c r="S26" s="184" t="s">
        <v>253</v>
      </c>
      <c r="T26" s="185" t="s">
        <v>240</v>
      </c>
      <c r="U26" s="160">
        <v>0</v>
      </c>
      <c r="V26" s="160">
        <f t="shared" si="13"/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504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9">
        <v>17</v>
      </c>
      <c r="B27" s="180" t="s">
        <v>2913</v>
      </c>
      <c r="C27" s="189" t="s">
        <v>2914</v>
      </c>
      <c r="D27" s="181" t="s">
        <v>252</v>
      </c>
      <c r="E27" s="182">
        <v>2</v>
      </c>
      <c r="F27" s="183"/>
      <c r="G27" s="184">
        <f t="shared" si="7"/>
        <v>0</v>
      </c>
      <c r="H27" s="183"/>
      <c r="I27" s="184">
        <f t="shared" si="8"/>
        <v>0</v>
      </c>
      <c r="J27" s="183"/>
      <c r="K27" s="184">
        <f t="shared" si="9"/>
        <v>0</v>
      </c>
      <c r="L27" s="184">
        <v>21</v>
      </c>
      <c r="M27" s="184">
        <f t="shared" si="10"/>
        <v>0</v>
      </c>
      <c r="N27" s="184">
        <v>0</v>
      </c>
      <c r="O27" s="184">
        <f t="shared" si="11"/>
        <v>0</v>
      </c>
      <c r="P27" s="184">
        <v>0</v>
      </c>
      <c r="Q27" s="184">
        <f t="shared" si="12"/>
        <v>0</v>
      </c>
      <c r="R27" s="184"/>
      <c r="S27" s="184" t="s">
        <v>253</v>
      </c>
      <c r="T27" s="185" t="s">
        <v>240</v>
      </c>
      <c r="U27" s="160">
        <v>0</v>
      </c>
      <c r="V27" s="160">
        <f t="shared" si="13"/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1">
        <v>18</v>
      </c>
      <c r="B28" s="172" t="s">
        <v>2915</v>
      </c>
      <c r="C28" s="188" t="s">
        <v>2916</v>
      </c>
      <c r="D28" s="173" t="s">
        <v>314</v>
      </c>
      <c r="E28" s="174">
        <v>1.5</v>
      </c>
      <c r="F28" s="175"/>
      <c r="G28" s="176">
        <f t="shared" si="7"/>
        <v>0</v>
      </c>
      <c r="H28" s="175"/>
      <c r="I28" s="176">
        <f t="shared" si="8"/>
        <v>0</v>
      </c>
      <c r="J28" s="175"/>
      <c r="K28" s="176">
        <f t="shared" si="9"/>
        <v>0</v>
      </c>
      <c r="L28" s="176">
        <v>21</v>
      </c>
      <c r="M28" s="176">
        <f t="shared" si="10"/>
        <v>0</v>
      </c>
      <c r="N28" s="176">
        <v>0</v>
      </c>
      <c r="O28" s="176">
        <f t="shared" si="11"/>
        <v>0</v>
      </c>
      <c r="P28" s="176">
        <v>0</v>
      </c>
      <c r="Q28" s="176">
        <f t="shared" si="12"/>
        <v>0</v>
      </c>
      <c r="R28" s="176" t="s">
        <v>2346</v>
      </c>
      <c r="S28" s="176" t="s">
        <v>239</v>
      </c>
      <c r="T28" s="177" t="s">
        <v>240</v>
      </c>
      <c r="U28" s="160">
        <v>10.582000000000001</v>
      </c>
      <c r="V28" s="160">
        <f t="shared" si="13"/>
        <v>15.87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65" t="s">
        <v>1990</v>
      </c>
      <c r="D29" s="266"/>
      <c r="E29" s="266"/>
      <c r="F29" s="266"/>
      <c r="G29" s="266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65" t="s">
        <v>234</v>
      </c>
      <c r="B30" s="166" t="s">
        <v>163</v>
      </c>
      <c r="C30" s="187" t="s">
        <v>164</v>
      </c>
      <c r="D30" s="167"/>
      <c r="E30" s="168"/>
      <c r="F30" s="169"/>
      <c r="G30" s="169">
        <f>SUMIF(AG31:AG34,"&lt;&gt;NOR",G31:G34)</f>
        <v>0</v>
      </c>
      <c r="H30" s="169"/>
      <c r="I30" s="169">
        <f>SUM(I31:I34)</f>
        <v>0</v>
      </c>
      <c r="J30" s="169"/>
      <c r="K30" s="169">
        <f>SUM(K31:K34)</f>
        <v>0</v>
      </c>
      <c r="L30" s="169"/>
      <c r="M30" s="169">
        <f>SUM(M31:M34)</f>
        <v>0</v>
      </c>
      <c r="N30" s="169"/>
      <c r="O30" s="169">
        <f>SUM(O31:O34)</f>
        <v>0.03</v>
      </c>
      <c r="P30" s="169"/>
      <c r="Q30" s="169">
        <f>SUM(Q31:Q34)</f>
        <v>0</v>
      </c>
      <c r="R30" s="169"/>
      <c r="S30" s="169"/>
      <c r="T30" s="170"/>
      <c r="U30" s="164"/>
      <c r="V30" s="164">
        <f>SUM(V31:V34)</f>
        <v>7.51</v>
      </c>
      <c r="W30" s="164"/>
      <c r="AG30" t="s">
        <v>235</v>
      </c>
    </row>
    <row r="31" spans="1:60" outlineLevel="1" x14ac:dyDescent="0.2">
      <c r="A31" s="179">
        <v>19</v>
      </c>
      <c r="B31" s="180" t="s">
        <v>2917</v>
      </c>
      <c r="C31" s="189" t="s">
        <v>2918</v>
      </c>
      <c r="D31" s="181" t="s">
        <v>483</v>
      </c>
      <c r="E31" s="182">
        <v>10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4">
        <v>1.1299999999999999E-3</v>
      </c>
      <c r="O31" s="184">
        <f>ROUND(E31*N31,2)</f>
        <v>0.01</v>
      </c>
      <c r="P31" s="184">
        <v>0</v>
      </c>
      <c r="Q31" s="184">
        <f>ROUND(E31*P31,2)</f>
        <v>0</v>
      </c>
      <c r="R31" s="184" t="s">
        <v>2346</v>
      </c>
      <c r="S31" s="184" t="s">
        <v>239</v>
      </c>
      <c r="T31" s="185" t="s">
        <v>240</v>
      </c>
      <c r="U31" s="160">
        <v>0.114</v>
      </c>
      <c r="V31" s="160">
        <f>ROUND(E31*U31,2)</f>
        <v>1.1399999999999999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9">
        <v>20</v>
      </c>
      <c r="B32" s="180" t="s">
        <v>2919</v>
      </c>
      <c r="C32" s="189" t="s">
        <v>2920</v>
      </c>
      <c r="D32" s="181" t="s">
        <v>483</v>
      </c>
      <c r="E32" s="182">
        <v>1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4">
        <v>1.1520000000000001E-2</v>
      </c>
      <c r="O32" s="184">
        <f>ROUND(E32*N32,2)</f>
        <v>0.01</v>
      </c>
      <c r="P32" s="184">
        <v>0</v>
      </c>
      <c r="Q32" s="184">
        <f>ROUND(E32*P32,2)</f>
        <v>0</v>
      </c>
      <c r="R32" s="184" t="s">
        <v>2346</v>
      </c>
      <c r="S32" s="184" t="s">
        <v>239</v>
      </c>
      <c r="T32" s="185" t="s">
        <v>240</v>
      </c>
      <c r="U32" s="160">
        <v>5.9550000000000001</v>
      </c>
      <c r="V32" s="160">
        <f>ROUND(E32*U32,2)</f>
        <v>5.96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79">
        <v>21</v>
      </c>
      <c r="B33" s="180" t="s">
        <v>2921</v>
      </c>
      <c r="C33" s="189" t="s">
        <v>2922</v>
      </c>
      <c r="D33" s="181" t="s">
        <v>483</v>
      </c>
      <c r="E33" s="182">
        <v>1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4">
        <v>1.1520000000000001E-2</v>
      </c>
      <c r="O33" s="184">
        <f>ROUND(E33*N33,2)</f>
        <v>0.01</v>
      </c>
      <c r="P33" s="184">
        <v>0</v>
      </c>
      <c r="Q33" s="184">
        <f>ROUND(E33*P33,2)</f>
        <v>0</v>
      </c>
      <c r="R33" s="184"/>
      <c r="S33" s="184" t="s">
        <v>253</v>
      </c>
      <c r="T33" s="185" t="s">
        <v>240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504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9">
        <v>22</v>
      </c>
      <c r="B34" s="180" t="s">
        <v>2923</v>
      </c>
      <c r="C34" s="189" t="s">
        <v>2924</v>
      </c>
      <c r="D34" s="181" t="s">
        <v>314</v>
      </c>
      <c r="E34" s="182">
        <v>0.1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4" t="s">
        <v>2346</v>
      </c>
      <c r="S34" s="184" t="s">
        <v>239</v>
      </c>
      <c r="T34" s="185" t="s">
        <v>240</v>
      </c>
      <c r="U34" s="160">
        <v>4.093</v>
      </c>
      <c r="V34" s="160">
        <f>ROUND(E34*U34,2)</f>
        <v>0.41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5" t="s">
        <v>234</v>
      </c>
      <c r="B35" s="166" t="s">
        <v>165</v>
      </c>
      <c r="C35" s="187" t="s">
        <v>166</v>
      </c>
      <c r="D35" s="167"/>
      <c r="E35" s="168"/>
      <c r="F35" s="169"/>
      <c r="G35" s="169">
        <f>SUMIF(AG36:AG49,"&lt;&gt;NOR",G36:G49)</f>
        <v>0</v>
      </c>
      <c r="H35" s="169"/>
      <c r="I35" s="169">
        <f>SUM(I36:I49)</f>
        <v>0</v>
      </c>
      <c r="J35" s="169"/>
      <c r="K35" s="169">
        <f>SUM(K36:K49)</f>
        <v>0</v>
      </c>
      <c r="L35" s="169"/>
      <c r="M35" s="169">
        <f>SUM(M36:M49)</f>
        <v>0</v>
      </c>
      <c r="N35" s="169"/>
      <c r="O35" s="169">
        <f>SUM(O36:O49)</f>
        <v>0.30000000000000004</v>
      </c>
      <c r="P35" s="169"/>
      <c r="Q35" s="169">
        <f>SUM(Q36:Q49)</f>
        <v>0</v>
      </c>
      <c r="R35" s="169"/>
      <c r="S35" s="169"/>
      <c r="T35" s="170"/>
      <c r="U35" s="164"/>
      <c r="V35" s="164">
        <f>SUM(V36:V49)</f>
        <v>2.1500000000000004</v>
      </c>
      <c r="W35" s="164"/>
      <c r="AG35" t="s">
        <v>235</v>
      </c>
    </row>
    <row r="36" spans="1:60" ht="22.5" outlineLevel="1" x14ac:dyDescent="0.2">
      <c r="A36" s="179">
        <v>23</v>
      </c>
      <c r="B36" s="180" t="s">
        <v>2925</v>
      </c>
      <c r="C36" s="189" t="s">
        <v>2926</v>
      </c>
      <c r="D36" s="181" t="s">
        <v>252</v>
      </c>
      <c r="E36" s="182">
        <v>1</v>
      </c>
      <c r="F36" s="183"/>
      <c r="G36" s="184">
        <f t="shared" ref="G36:G49" si="14">ROUND(E36*F36,2)</f>
        <v>0</v>
      </c>
      <c r="H36" s="183"/>
      <c r="I36" s="184">
        <f t="shared" ref="I36:I49" si="15">ROUND(E36*H36,2)</f>
        <v>0</v>
      </c>
      <c r="J36" s="183"/>
      <c r="K36" s="184">
        <f t="shared" ref="K36:K49" si="16">ROUND(E36*J36,2)</f>
        <v>0</v>
      </c>
      <c r="L36" s="184">
        <v>21</v>
      </c>
      <c r="M36" s="184">
        <f t="shared" ref="M36:M49" si="17">G36*(1+L36/100)</f>
        <v>0</v>
      </c>
      <c r="N36" s="184">
        <v>1.33E-3</v>
      </c>
      <c r="O36" s="184">
        <f t="shared" ref="O36:O49" si="18">ROUND(E36*N36,2)</f>
        <v>0</v>
      </c>
      <c r="P36" s="184">
        <v>0</v>
      </c>
      <c r="Q36" s="184">
        <f t="shared" ref="Q36:Q49" si="19">ROUND(E36*P36,2)</f>
        <v>0</v>
      </c>
      <c r="R36" s="184" t="s">
        <v>2346</v>
      </c>
      <c r="S36" s="184" t="s">
        <v>239</v>
      </c>
      <c r="T36" s="185" t="s">
        <v>240</v>
      </c>
      <c r="U36" s="160">
        <v>1.1020000000000001</v>
      </c>
      <c r="V36" s="160">
        <f t="shared" ref="V36:V49" si="20">ROUND(E36*U36,2)</f>
        <v>1.1000000000000001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9">
        <v>24</v>
      </c>
      <c r="B37" s="180" t="s">
        <v>2927</v>
      </c>
      <c r="C37" s="189" t="s">
        <v>2928</v>
      </c>
      <c r="D37" s="181" t="s">
        <v>342</v>
      </c>
      <c r="E37" s="182">
        <v>140</v>
      </c>
      <c r="F37" s="183"/>
      <c r="G37" s="184">
        <f t="shared" si="14"/>
        <v>0</v>
      </c>
      <c r="H37" s="183"/>
      <c r="I37" s="184">
        <f t="shared" si="15"/>
        <v>0</v>
      </c>
      <c r="J37" s="183"/>
      <c r="K37" s="184">
        <f t="shared" si="16"/>
        <v>0</v>
      </c>
      <c r="L37" s="184">
        <v>21</v>
      </c>
      <c r="M37" s="184">
        <f t="shared" si="17"/>
        <v>0</v>
      </c>
      <c r="N37" s="184">
        <v>4.6999999999999999E-4</v>
      </c>
      <c r="O37" s="184">
        <f t="shared" si="18"/>
        <v>7.0000000000000007E-2</v>
      </c>
      <c r="P37" s="184">
        <v>0</v>
      </c>
      <c r="Q37" s="184">
        <f t="shared" si="19"/>
        <v>0</v>
      </c>
      <c r="R37" s="184"/>
      <c r="S37" s="184" t="s">
        <v>253</v>
      </c>
      <c r="T37" s="185" t="s">
        <v>240</v>
      </c>
      <c r="U37" s="160">
        <v>0</v>
      </c>
      <c r="V37" s="160">
        <f t="shared" si="20"/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9">
        <v>25</v>
      </c>
      <c r="B38" s="180" t="s">
        <v>2929</v>
      </c>
      <c r="C38" s="189" t="s">
        <v>2930</v>
      </c>
      <c r="D38" s="181" t="s">
        <v>342</v>
      </c>
      <c r="E38" s="182">
        <v>60</v>
      </c>
      <c r="F38" s="183"/>
      <c r="G38" s="184">
        <f t="shared" si="14"/>
        <v>0</v>
      </c>
      <c r="H38" s="183"/>
      <c r="I38" s="184">
        <f t="shared" si="15"/>
        <v>0</v>
      </c>
      <c r="J38" s="183"/>
      <c r="K38" s="184">
        <f t="shared" si="16"/>
        <v>0</v>
      </c>
      <c r="L38" s="184">
        <v>21</v>
      </c>
      <c r="M38" s="184">
        <f t="shared" si="17"/>
        <v>0</v>
      </c>
      <c r="N38" s="184">
        <v>5.6999999999999998E-4</v>
      </c>
      <c r="O38" s="184">
        <f t="shared" si="18"/>
        <v>0.03</v>
      </c>
      <c r="P38" s="184">
        <v>0</v>
      </c>
      <c r="Q38" s="184">
        <f t="shared" si="19"/>
        <v>0</v>
      </c>
      <c r="R38" s="184"/>
      <c r="S38" s="184" t="s">
        <v>253</v>
      </c>
      <c r="T38" s="185" t="s">
        <v>240</v>
      </c>
      <c r="U38" s="160">
        <v>0</v>
      </c>
      <c r="V38" s="160">
        <f t="shared" si="20"/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9">
        <v>26</v>
      </c>
      <c r="B39" s="180" t="s">
        <v>2931</v>
      </c>
      <c r="C39" s="189" t="s">
        <v>2932</v>
      </c>
      <c r="D39" s="181" t="s">
        <v>342</v>
      </c>
      <c r="E39" s="182">
        <v>55</v>
      </c>
      <c r="F39" s="183"/>
      <c r="G39" s="184">
        <f t="shared" si="14"/>
        <v>0</v>
      </c>
      <c r="H39" s="183"/>
      <c r="I39" s="184">
        <f t="shared" si="15"/>
        <v>0</v>
      </c>
      <c r="J39" s="183"/>
      <c r="K39" s="184">
        <f t="shared" si="16"/>
        <v>0</v>
      </c>
      <c r="L39" s="184">
        <v>21</v>
      </c>
      <c r="M39" s="184">
        <f t="shared" si="17"/>
        <v>0</v>
      </c>
      <c r="N39" s="184">
        <v>7.1000000000000002E-4</v>
      </c>
      <c r="O39" s="184">
        <f t="shared" si="18"/>
        <v>0.04</v>
      </c>
      <c r="P39" s="184">
        <v>0</v>
      </c>
      <c r="Q39" s="184">
        <f t="shared" si="19"/>
        <v>0</v>
      </c>
      <c r="R39" s="184"/>
      <c r="S39" s="184" t="s">
        <v>253</v>
      </c>
      <c r="T39" s="185" t="s">
        <v>240</v>
      </c>
      <c r="U39" s="160">
        <v>0</v>
      </c>
      <c r="V39" s="160">
        <f t="shared" si="20"/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9">
        <v>27</v>
      </c>
      <c r="B40" s="180" t="s">
        <v>2933</v>
      </c>
      <c r="C40" s="189" t="s">
        <v>2934</v>
      </c>
      <c r="D40" s="181" t="s">
        <v>342</v>
      </c>
      <c r="E40" s="182">
        <v>36</v>
      </c>
      <c r="F40" s="183"/>
      <c r="G40" s="184">
        <f t="shared" si="14"/>
        <v>0</v>
      </c>
      <c r="H40" s="183"/>
      <c r="I40" s="184">
        <f t="shared" si="15"/>
        <v>0</v>
      </c>
      <c r="J40" s="183"/>
      <c r="K40" s="184">
        <f t="shared" si="16"/>
        <v>0</v>
      </c>
      <c r="L40" s="184">
        <v>21</v>
      </c>
      <c r="M40" s="184">
        <f t="shared" si="17"/>
        <v>0</v>
      </c>
      <c r="N40" s="184">
        <v>1.06E-3</v>
      </c>
      <c r="O40" s="184">
        <f t="shared" si="18"/>
        <v>0.04</v>
      </c>
      <c r="P40" s="184">
        <v>0</v>
      </c>
      <c r="Q40" s="184">
        <f t="shared" si="19"/>
        <v>0</v>
      </c>
      <c r="R40" s="184"/>
      <c r="S40" s="184" t="s">
        <v>253</v>
      </c>
      <c r="T40" s="185" t="s">
        <v>240</v>
      </c>
      <c r="U40" s="160">
        <v>0</v>
      </c>
      <c r="V40" s="160">
        <f t="shared" si="20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9">
        <v>28</v>
      </c>
      <c r="B41" s="180" t="s">
        <v>2935</v>
      </c>
      <c r="C41" s="189" t="s">
        <v>2936</v>
      </c>
      <c r="D41" s="181" t="s">
        <v>342</v>
      </c>
      <c r="E41" s="182">
        <v>47</v>
      </c>
      <c r="F41" s="183"/>
      <c r="G41" s="184">
        <f t="shared" si="14"/>
        <v>0</v>
      </c>
      <c r="H41" s="183"/>
      <c r="I41" s="184">
        <f t="shared" si="15"/>
        <v>0</v>
      </c>
      <c r="J41" s="183"/>
      <c r="K41" s="184">
        <f t="shared" si="16"/>
        <v>0</v>
      </c>
      <c r="L41" s="184">
        <v>21</v>
      </c>
      <c r="M41" s="184">
        <f t="shared" si="17"/>
        <v>0</v>
      </c>
      <c r="N41" s="184">
        <v>1.6000000000000001E-3</v>
      </c>
      <c r="O41" s="184">
        <f t="shared" si="18"/>
        <v>0.08</v>
      </c>
      <c r="P41" s="184">
        <v>0</v>
      </c>
      <c r="Q41" s="184">
        <f t="shared" si="19"/>
        <v>0</v>
      </c>
      <c r="R41" s="184"/>
      <c r="S41" s="184" t="s">
        <v>253</v>
      </c>
      <c r="T41" s="185" t="s">
        <v>240</v>
      </c>
      <c r="U41" s="160">
        <v>0</v>
      </c>
      <c r="V41" s="160">
        <f t="shared" si="20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9">
        <v>29</v>
      </c>
      <c r="B42" s="180" t="s">
        <v>2937</v>
      </c>
      <c r="C42" s="189" t="s">
        <v>2938</v>
      </c>
      <c r="D42" s="181" t="s">
        <v>342</v>
      </c>
      <c r="E42" s="182">
        <v>8</v>
      </c>
      <c r="F42" s="183"/>
      <c r="G42" s="184">
        <f t="shared" si="14"/>
        <v>0</v>
      </c>
      <c r="H42" s="183"/>
      <c r="I42" s="184">
        <f t="shared" si="15"/>
        <v>0</v>
      </c>
      <c r="J42" s="183"/>
      <c r="K42" s="184">
        <f t="shared" si="16"/>
        <v>0</v>
      </c>
      <c r="L42" s="184">
        <v>21</v>
      </c>
      <c r="M42" s="184">
        <f t="shared" si="17"/>
        <v>0</v>
      </c>
      <c r="N42" s="184">
        <v>3.3899999999999998E-3</v>
      </c>
      <c r="O42" s="184">
        <f t="shared" si="18"/>
        <v>0.03</v>
      </c>
      <c r="P42" s="184">
        <v>0</v>
      </c>
      <c r="Q42" s="184">
        <f t="shared" si="19"/>
        <v>0</v>
      </c>
      <c r="R42" s="184"/>
      <c r="S42" s="184" t="s">
        <v>253</v>
      </c>
      <c r="T42" s="185" t="s">
        <v>240</v>
      </c>
      <c r="U42" s="160">
        <v>0</v>
      </c>
      <c r="V42" s="160">
        <f t="shared" si="20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9">
        <v>30</v>
      </c>
      <c r="B43" s="180" t="s">
        <v>2939</v>
      </c>
      <c r="C43" s="189" t="s">
        <v>2940</v>
      </c>
      <c r="D43" s="181" t="s">
        <v>342</v>
      </c>
      <c r="E43" s="182">
        <v>14</v>
      </c>
      <c r="F43" s="183"/>
      <c r="G43" s="184">
        <f t="shared" si="14"/>
        <v>0</v>
      </c>
      <c r="H43" s="183"/>
      <c r="I43" s="184">
        <f t="shared" si="15"/>
        <v>0</v>
      </c>
      <c r="J43" s="183"/>
      <c r="K43" s="184">
        <f t="shared" si="16"/>
        <v>0</v>
      </c>
      <c r="L43" s="184">
        <v>21</v>
      </c>
      <c r="M43" s="184">
        <f t="shared" si="17"/>
        <v>0</v>
      </c>
      <c r="N43" s="184">
        <v>6.0000000000000002E-5</v>
      </c>
      <c r="O43" s="184">
        <f t="shared" si="18"/>
        <v>0</v>
      </c>
      <c r="P43" s="184">
        <v>0</v>
      </c>
      <c r="Q43" s="184">
        <f t="shared" si="19"/>
        <v>0</v>
      </c>
      <c r="R43" s="184"/>
      <c r="S43" s="184" t="s">
        <v>253</v>
      </c>
      <c r="T43" s="185" t="s">
        <v>240</v>
      </c>
      <c r="U43" s="160">
        <v>0</v>
      </c>
      <c r="V43" s="160">
        <f t="shared" si="20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9">
        <v>31</v>
      </c>
      <c r="B44" s="180" t="s">
        <v>2941</v>
      </c>
      <c r="C44" s="189" t="s">
        <v>2942</v>
      </c>
      <c r="D44" s="181" t="s">
        <v>342</v>
      </c>
      <c r="E44" s="182">
        <v>8</v>
      </c>
      <c r="F44" s="183"/>
      <c r="G44" s="184">
        <f t="shared" si="14"/>
        <v>0</v>
      </c>
      <c r="H44" s="183"/>
      <c r="I44" s="184">
        <f t="shared" si="15"/>
        <v>0</v>
      </c>
      <c r="J44" s="183"/>
      <c r="K44" s="184">
        <f t="shared" si="16"/>
        <v>0</v>
      </c>
      <c r="L44" s="184">
        <v>21</v>
      </c>
      <c r="M44" s="184">
        <f t="shared" si="17"/>
        <v>0</v>
      </c>
      <c r="N44" s="184">
        <v>2.4000000000000001E-4</v>
      </c>
      <c r="O44" s="184">
        <f t="shared" si="18"/>
        <v>0</v>
      </c>
      <c r="P44" s="184">
        <v>0</v>
      </c>
      <c r="Q44" s="184">
        <f t="shared" si="19"/>
        <v>0</v>
      </c>
      <c r="R44" s="184"/>
      <c r="S44" s="184" t="s">
        <v>253</v>
      </c>
      <c r="T44" s="185" t="s">
        <v>240</v>
      </c>
      <c r="U44" s="160">
        <v>0</v>
      </c>
      <c r="V44" s="160">
        <f t="shared" si="20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9">
        <v>32</v>
      </c>
      <c r="B45" s="180" t="s">
        <v>2943</v>
      </c>
      <c r="C45" s="189" t="s">
        <v>2944</v>
      </c>
      <c r="D45" s="181" t="s">
        <v>252</v>
      </c>
      <c r="E45" s="182">
        <v>62</v>
      </c>
      <c r="F45" s="183"/>
      <c r="G45" s="184">
        <f t="shared" si="14"/>
        <v>0</v>
      </c>
      <c r="H45" s="183"/>
      <c r="I45" s="184">
        <f t="shared" si="15"/>
        <v>0</v>
      </c>
      <c r="J45" s="183"/>
      <c r="K45" s="184">
        <f t="shared" si="16"/>
        <v>0</v>
      </c>
      <c r="L45" s="184">
        <v>21</v>
      </c>
      <c r="M45" s="184">
        <f t="shared" si="17"/>
        <v>0</v>
      </c>
      <c r="N45" s="184">
        <v>1.0000000000000001E-5</v>
      </c>
      <c r="O45" s="184">
        <f t="shared" si="18"/>
        <v>0</v>
      </c>
      <c r="P45" s="184">
        <v>0</v>
      </c>
      <c r="Q45" s="184">
        <f t="shared" si="19"/>
        <v>0</v>
      </c>
      <c r="R45" s="184"/>
      <c r="S45" s="184" t="s">
        <v>253</v>
      </c>
      <c r="T45" s="185" t="s">
        <v>240</v>
      </c>
      <c r="U45" s="160">
        <v>0</v>
      </c>
      <c r="V45" s="160">
        <f t="shared" si="20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9">
        <v>33</v>
      </c>
      <c r="B46" s="180" t="s">
        <v>2945</v>
      </c>
      <c r="C46" s="189" t="s">
        <v>2946</v>
      </c>
      <c r="D46" s="181" t="s">
        <v>342</v>
      </c>
      <c r="E46" s="182">
        <v>338</v>
      </c>
      <c r="F46" s="183"/>
      <c r="G46" s="184">
        <f t="shared" si="14"/>
        <v>0</v>
      </c>
      <c r="H46" s="183"/>
      <c r="I46" s="184">
        <f t="shared" si="15"/>
        <v>0</v>
      </c>
      <c r="J46" s="183"/>
      <c r="K46" s="184">
        <f t="shared" si="16"/>
        <v>0</v>
      </c>
      <c r="L46" s="184">
        <v>21</v>
      </c>
      <c r="M46" s="184">
        <f t="shared" si="17"/>
        <v>0</v>
      </c>
      <c r="N46" s="184">
        <v>0</v>
      </c>
      <c r="O46" s="184">
        <f t="shared" si="18"/>
        <v>0</v>
      </c>
      <c r="P46" s="184">
        <v>0</v>
      </c>
      <c r="Q46" s="184">
        <f t="shared" si="19"/>
        <v>0</v>
      </c>
      <c r="R46" s="184"/>
      <c r="S46" s="184" t="s">
        <v>253</v>
      </c>
      <c r="T46" s="185" t="s">
        <v>240</v>
      </c>
      <c r="U46" s="160">
        <v>0</v>
      </c>
      <c r="V46" s="160">
        <f t="shared" si="20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9">
        <v>34</v>
      </c>
      <c r="B47" s="180" t="s">
        <v>2947</v>
      </c>
      <c r="C47" s="189" t="s">
        <v>2948</v>
      </c>
      <c r="D47" s="181" t="s">
        <v>342</v>
      </c>
      <c r="E47" s="182">
        <v>8</v>
      </c>
      <c r="F47" s="183"/>
      <c r="G47" s="184">
        <f t="shared" si="14"/>
        <v>0</v>
      </c>
      <c r="H47" s="183"/>
      <c r="I47" s="184">
        <f t="shared" si="15"/>
        <v>0</v>
      </c>
      <c r="J47" s="183"/>
      <c r="K47" s="184">
        <f t="shared" si="16"/>
        <v>0</v>
      </c>
      <c r="L47" s="184">
        <v>21</v>
      </c>
      <c r="M47" s="184">
        <f t="shared" si="17"/>
        <v>0</v>
      </c>
      <c r="N47" s="184">
        <v>0</v>
      </c>
      <c r="O47" s="184">
        <f t="shared" si="18"/>
        <v>0</v>
      </c>
      <c r="P47" s="184">
        <v>0</v>
      </c>
      <c r="Q47" s="184">
        <f t="shared" si="19"/>
        <v>0</v>
      </c>
      <c r="R47" s="184"/>
      <c r="S47" s="184" t="s">
        <v>253</v>
      </c>
      <c r="T47" s="185" t="s">
        <v>240</v>
      </c>
      <c r="U47" s="160">
        <v>0</v>
      </c>
      <c r="V47" s="160">
        <f t="shared" si="20"/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9">
        <v>35</v>
      </c>
      <c r="B48" s="180" t="s">
        <v>2949</v>
      </c>
      <c r="C48" s="189" t="s">
        <v>2950</v>
      </c>
      <c r="D48" s="181" t="s">
        <v>342</v>
      </c>
      <c r="E48" s="182">
        <v>10</v>
      </c>
      <c r="F48" s="183"/>
      <c r="G48" s="184">
        <f t="shared" si="14"/>
        <v>0</v>
      </c>
      <c r="H48" s="183"/>
      <c r="I48" s="184">
        <f t="shared" si="15"/>
        <v>0</v>
      </c>
      <c r="J48" s="183"/>
      <c r="K48" s="184">
        <f t="shared" si="16"/>
        <v>0</v>
      </c>
      <c r="L48" s="184">
        <v>21</v>
      </c>
      <c r="M48" s="184">
        <f t="shared" si="17"/>
        <v>0</v>
      </c>
      <c r="N48" s="184">
        <v>1.08E-3</v>
      </c>
      <c r="O48" s="184">
        <f t="shared" si="18"/>
        <v>0.01</v>
      </c>
      <c r="P48" s="184">
        <v>0</v>
      </c>
      <c r="Q48" s="184">
        <f t="shared" si="19"/>
        <v>0</v>
      </c>
      <c r="R48" s="184"/>
      <c r="S48" s="184" t="s">
        <v>253</v>
      </c>
      <c r="T48" s="185" t="s">
        <v>240</v>
      </c>
      <c r="U48" s="160">
        <v>0</v>
      </c>
      <c r="V48" s="160">
        <f t="shared" si="20"/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504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9">
        <v>36</v>
      </c>
      <c r="B49" s="180" t="s">
        <v>2951</v>
      </c>
      <c r="C49" s="189" t="s">
        <v>2952</v>
      </c>
      <c r="D49" s="181" t="s">
        <v>314</v>
      </c>
      <c r="E49" s="182">
        <v>0.29499999999999998</v>
      </c>
      <c r="F49" s="183"/>
      <c r="G49" s="184">
        <f t="shared" si="14"/>
        <v>0</v>
      </c>
      <c r="H49" s="183"/>
      <c r="I49" s="184">
        <f t="shared" si="15"/>
        <v>0</v>
      </c>
      <c r="J49" s="183"/>
      <c r="K49" s="184">
        <f t="shared" si="16"/>
        <v>0</v>
      </c>
      <c r="L49" s="184">
        <v>21</v>
      </c>
      <c r="M49" s="184">
        <f t="shared" si="17"/>
        <v>0</v>
      </c>
      <c r="N49" s="184">
        <v>0</v>
      </c>
      <c r="O49" s="184">
        <f t="shared" si="18"/>
        <v>0</v>
      </c>
      <c r="P49" s="184">
        <v>0</v>
      </c>
      <c r="Q49" s="184">
        <f t="shared" si="19"/>
        <v>0</v>
      </c>
      <c r="R49" s="184" t="s">
        <v>2346</v>
      </c>
      <c r="S49" s="184" t="s">
        <v>239</v>
      </c>
      <c r="T49" s="185" t="s">
        <v>240</v>
      </c>
      <c r="U49" s="160">
        <v>3.5630000000000002</v>
      </c>
      <c r="V49" s="160">
        <f t="shared" si="20"/>
        <v>1.05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5" t="s">
        <v>234</v>
      </c>
      <c r="B50" s="166" t="s">
        <v>167</v>
      </c>
      <c r="C50" s="187" t="s">
        <v>168</v>
      </c>
      <c r="D50" s="167"/>
      <c r="E50" s="168"/>
      <c r="F50" s="169"/>
      <c r="G50" s="169">
        <f>SUMIF(AG51:AG65,"&lt;&gt;NOR",G51:G65)</f>
        <v>0</v>
      </c>
      <c r="H50" s="169"/>
      <c r="I50" s="169">
        <f>SUM(I51:I65)</f>
        <v>0</v>
      </c>
      <c r="J50" s="169"/>
      <c r="K50" s="169">
        <f>SUM(K51:K65)</f>
        <v>0</v>
      </c>
      <c r="L50" s="169"/>
      <c r="M50" s="169">
        <f>SUM(M51:M65)</f>
        <v>0</v>
      </c>
      <c r="N50" s="169"/>
      <c r="O50" s="169">
        <f>SUM(O51:O65)</f>
        <v>0.02</v>
      </c>
      <c r="P50" s="169"/>
      <c r="Q50" s="169">
        <f>SUM(Q51:Q65)</f>
        <v>0</v>
      </c>
      <c r="R50" s="169"/>
      <c r="S50" s="169"/>
      <c r="T50" s="170"/>
      <c r="U50" s="164"/>
      <c r="V50" s="164">
        <f>SUM(V51:V65)</f>
        <v>1.0900000000000001</v>
      </c>
      <c r="W50" s="164"/>
      <c r="AG50" t="s">
        <v>235</v>
      </c>
    </row>
    <row r="51" spans="1:60" outlineLevel="1" x14ac:dyDescent="0.2">
      <c r="A51" s="179">
        <v>37</v>
      </c>
      <c r="B51" s="180" t="s">
        <v>2953</v>
      </c>
      <c r="C51" s="189" t="s">
        <v>2954</v>
      </c>
      <c r="D51" s="181" t="s">
        <v>252</v>
      </c>
      <c r="E51" s="182">
        <v>11</v>
      </c>
      <c r="F51" s="183"/>
      <c r="G51" s="184">
        <f t="shared" ref="G51:G65" si="21">ROUND(E51*F51,2)</f>
        <v>0</v>
      </c>
      <c r="H51" s="183"/>
      <c r="I51" s="184">
        <f t="shared" ref="I51:I65" si="22">ROUND(E51*H51,2)</f>
        <v>0</v>
      </c>
      <c r="J51" s="183"/>
      <c r="K51" s="184">
        <f t="shared" ref="K51:K65" si="23">ROUND(E51*J51,2)</f>
        <v>0</v>
      </c>
      <c r="L51" s="184">
        <v>21</v>
      </c>
      <c r="M51" s="184">
        <f t="shared" ref="M51:M65" si="24">G51*(1+L51/100)</f>
        <v>0</v>
      </c>
      <c r="N51" s="184">
        <v>3.0000000000000001E-5</v>
      </c>
      <c r="O51" s="184">
        <f t="shared" ref="O51:O65" si="25">ROUND(E51*N51,2)</f>
        <v>0</v>
      </c>
      <c r="P51" s="184">
        <v>0</v>
      </c>
      <c r="Q51" s="184">
        <f t="shared" ref="Q51:Q65" si="26">ROUND(E51*P51,2)</f>
        <v>0</v>
      </c>
      <c r="R51" s="184" t="s">
        <v>2346</v>
      </c>
      <c r="S51" s="184" t="s">
        <v>239</v>
      </c>
      <c r="T51" s="185" t="s">
        <v>240</v>
      </c>
      <c r="U51" s="160">
        <v>5.0999999999999997E-2</v>
      </c>
      <c r="V51" s="160">
        <f t="shared" ref="V51:V65" si="27">ROUND(E51*U51,2)</f>
        <v>0.56000000000000005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9">
        <v>38</v>
      </c>
      <c r="B52" s="180" t="s">
        <v>2955</v>
      </c>
      <c r="C52" s="189" t="s">
        <v>2956</v>
      </c>
      <c r="D52" s="181" t="s">
        <v>252</v>
      </c>
      <c r="E52" s="182">
        <v>11</v>
      </c>
      <c r="F52" s="183"/>
      <c r="G52" s="184">
        <f t="shared" si="21"/>
        <v>0</v>
      </c>
      <c r="H52" s="183"/>
      <c r="I52" s="184">
        <f t="shared" si="22"/>
        <v>0</v>
      </c>
      <c r="J52" s="183"/>
      <c r="K52" s="184">
        <f t="shared" si="23"/>
        <v>0</v>
      </c>
      <c r="L52" s="184">
        <v>21</v>
      </c>
      <c r="M52" s="184">
        <f t="shared" si="24"/>
        <v>0</v>
      </c>
      <c r="N52" s="184">
        <v>1.9000000000000001E-4</v>
      </c>
      <c r="O52" s="184">
        <f t="shared" si="25"/>
        <v>0</v>
      </c>
      <c r="P52" s="184">
        <v>0</v>
      </c>
      <c r="Q52" s="184">
        <f t="shared" si="26"/>
        <v>0</v>
      </c>
      <c r="R52" s="184"/>
      <c r="S52" s="184" t="s">
        <v>253</v>
      </c>
      <c r="T52" s="185" t="s">
        <v>240</v>
      </c>
      <c r="U52" s="160">
        <v>0</v>
      </c>
      <c r="V52" s="160">
        <f t="shared" si="27"/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504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9">
        <v>39</v>
      </c>
      <c r="B53" s="180" t="s">
        <v>2957</v>
      </c>
      <c r="C53" s="189" t="s">
        <v>2958</v>
      </c>
      <c r="D53" s="181" t="s">
        <v>252</v>
      </c>
      <c r="E53" s="182">
        <v>1</v>
      </c>
      <c r="F53" s="183"/>
      <c r="G53" s="184">
        <f t="shared" si="21"/>
        <v>0</v>
      </c>
      <c r="H53" s="183"/>
      <c r="I53" s="184">
        <f t="shared" si="22"/>
        <v>0</v>
      </c>
      <c r="J53" s="183"/>
      <c r="K53" s="184">
        <f t="shared" si="23"/>
        <v>0</v>
      </c>
      <c r="L53" s="184">
        <v>21</v>
      </c>
      <c r="M53" s="184">
        <f t="shared" si="24"/>
        <v>0</v>
      </c>
      <c r="N53" s="184">
        <v>3.8000000000000002E-4</v>
      </c>
      <c r="O53" s="184">
        <f t="shared" si="25"/>
        <v>0</v>
      </c>
      <c r="P53" s="184">
        <v>0</v>
      </c>
      <c r="Q53" s="184">
        <f t="shared" si="26"/>
        <v>0</v>
      </c>
      <c r="R53" s="184" t="s">
        <v>2346</v>
      </c>
      <c r="S53" s="184" t="s">
        <v>239</v>
      </c>
      <c r="T53" s="185" t="s">
        <v>240</v>
      </c>
      <c r="U53" s="160">
        <v>0.433</v>
      </c>
      <c r="V53" s="160">
        <f t="shared" si="27"/>
        <v>0.43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9">
        <v>40</v>
      </c>
      <c r="B54" s="180" t="s">
        <v>2959</v>
      </c>
      <c r="C54" s="189" t="s">
        <v>2960</v>
      </c>
      <c r="D54" s="181" t="s">
        <v>252</v>
      </c>
      <c r="E54" s="182">
        <v>1</v>
      </c>
      <c r="F54" s="183"/>
      <c r="G54" s="184">
        <f t="shared" si="21"/>
        <v>0</v>
      </c>
      <c r="H54" s="183"/>
      <c r="I54" s="184">
        <f t="shared" si="22"/>
        <v>0</v>
      </c>
      <c r="J54" s="183"/>
      <c r="K54" s="184">
        <f t="shared" si="23"/>
        <v>0</v>
      </c>
      <c r="L54" s="184">
        <v>21</v>
      </c>
      <c r="M54" s="184">
        <f t="shared" si="24"/>
        <v>0</v>
      </c>
      <c r="N54" s="184">
        <v>2.3000000000000001E-4</v>
      </c>
      <c r="O54" s="184">
        <f t="shared" si="25"/>
        <v>0</v>
      </c>
      <c r="P54" s="184">
        <v>0</v>
      </c>
      <c r="Q54" s="184">
        <f t="shared" si="26"/>
        <v>0</v>
      </c>
      <c r="R54" s="184"/>
      <c r="S54" s="184" t="s">
        <v>253</v>
      </c>
      <c r="T54" s="185" t="s">
        <v>240</v>
      </c>
      <c r="U54" s="160">
        <v>0</v>
      </c>
      <c r="V54" s="160">
        <f t="shared" si="27"/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9">
        <v>41</v>
      </c>
      <c r="B55" s="180" t="s">
        <v>2961</v>
      </c>
      <c r="C55" s="189" t="s">
        <v>2962</v>
      </c>
      <c r="D55" s="181" t="s">
        <v>252</v>
      </c>
      <c r="E55" s="182">
        <v>2</v>
      </c>
      <c r="F55" s="183"/>
      <c r="G55" s="184">
        <f t="shared" si="21"/>
        <v>0</v>
      </c>
      <c r="H55" s="183"/>
      <c r="I55" s="184">
        <f t="shared" si="22"/>
        <v>0</v>
      </c>
      <c r="J55" s="183"/>
      <c r="K55" s="184">
        <f t="shared" si="23"/>
        <v>0</v>
      </c>
      <c r="L55" s="184">
        <v>21</v>
      </c>
      <c r="M55" s="184">
        <f t="shared" si="24"/>
        <v>0</v>
      </c>
      <c r="N55" s="184">
        <v>3.8000000000000002E-4</v>
      </c>
      <c r="O55" s="184">
        <f t="shared" si="25"/>
        <v>0</v>
      </c>
      <c r="P55" s="184">
        <v>0</v>
      </c>
      <c r="Q55" s="184">
        <f t="shared" si="26"/>
        <v>0</v>
      </c>
      <c r="R55" s="184"/>
      <c r="S55" s="184" t="s">
        <v>253</v>
      </c>
      <c r="T55" s="185" t="s">
        <v>240</v>
      </c>
      <c r="U55" s="160">
        <v>0</v>
      </c>
      <c r="V55" s="160">
        <f t="shared" si="27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9">
        <v>42</v>
      </c>
      <c r="B56" s="180" t="s">
        <v>2963</v>
      </c>
      <c r="C56" s="189" t="s">
        <v>2964</v>
      </c>
      <c r="D56" s="181" t="s">
        <v>252</v>
      </c>
      <c r="E56" s="182">
        <v>62</v>
      </c>
      <c r="F56" s="183"/>
      <c r="G56" s="184">
        <f t="shared" si="21"/>
        <v>0</v>
      </c>
      <c r="H56" s="183"/>
      <c r="I56" s="184">
        <f t="shared" si="22"/>
        <v>0</v>
      </c>
      <c r="J56" s="183"/>
      <c r="K56" s="184">
        <f t="shared" si="23"/>
        <v>0</v>
      </c>
      <c r="L56" s="184">
        <v>21</v>
      </c>
      <c r="M56" s="184">
        <f t="shared" si="24"/>
        <v>0</v>
      </c>
      <c r="N56" s="184">
        <v>2.4000000000000001E-4</v>
      </c>
      <c r="O56" s="184">
        <f t="shared" si="25"/>
        <v>0.01</v>
      </c>
      <c r="P56" s="184">
        <v>0</v>
      </c>
      <c r="Q56" s="184">
        <f t="shared" si="26"/>
        <v>0</v>
      </c>
      <c r="R56" s="184"/>
      <c r="S56" s="184" t="s">
        <v>253</v>
      </c>
      <c r="T56" s="185" t="s">
        <v>240</v>
      </c>
      <c r="U56" s="160">
        <v>0</v>
      </c>
      <c r="V56" s="160">
        <f t="shared" si="27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9">
        <v>43</v>
      </c>
      <c r="B57" s="180" t="s">
        <v>2965</v>
      </c>
      <c r="C57" s="189" t="s">
        <v>2966</v>
      </c>
      <c r="D57" s="181" t="s">
        <v>252</v>
      </c>
      <c r="E57" s="182">
        <v>2</v>
      </c>
      <c r="F57" s="183"/>
      <c r="G57" s="184">
        <f t="shared" si="21"/>
        <v>0</v>
      </c>
      <c r="H57" s="183"/>
      <c r="I57" s="184">
        <f t="shared" si="22"/>
        <v>0</v>
      </c>
      <c r="J57" s="183"/>
      <c r="K57" s="184">
        <f t="shared" si="23"/>
        <v>0</v>
      </c>
      <c r="L57" s="184">
        <v>21</v>
      </c>
      <c r="M57" s="184">
        <f t="shared" si="24"/>
        <v>0</v>
      </c>
      <c r="N57" s="184">
        <v>1.24E-3</v>
      </c>
      <c r="O57" s="184">
        <f t="shared" si="25"/>
        <v>0</v>
      </c>
      <c r="P57" s="184">
        <v>0</v>
      </c>
      <c r="Q57" s="184">
        <f t="shared" si="26"/>
        <v>0</v>
      </c>
      <c r="R57" s="184"/>
      <c r="S57" s="184" t="s">
        <v>253</v>
      </c>
      <c r="T57" s="185" t="s">
        <v>240</v>
      </c>
      <c r="U57" s="160">
        <v>0</v>
      </c>
      <c r="V57" s="160">
        <f t="shared" si="27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9">
        <v>44</v>
      </c>
      <c r="B58" s="180" t="s">
        <v>2967</v>
      </c>
      <c r="C58" s="189" t="s">
        <v>2968</v>
      </c>
      <c r="D58" s="181" t="s">
        <v>252</v>
      </c>
      <c r="E58" s="182">
        <v>9</v>
      </c>
      <c r="F58" s="183"/>
      <c r="G58" s="184">
        <f t="shared" si="21"/>
        <v>0</v>
      </c>
      <c r="H58" s="183"/>
      <c r="I58" s="184">
        <f t="shared" si="22"/>
        <v>0</v>
      </c>
      <c r="J58" s="183"/>
      <c r="K58" s="184">
        <f t="shared" si="23"/>
        <v>0</v>
      </c>
      <c r="L58" s="184">
        <v>21</v>
      </c>
      <c r="M58" s="184">
        <f t="shared" si="24"/>
        <v>0</v>
      </c>
      <c r="N58" s="184">
        <v>6.9999999999999999E-4</v>
      </c>
      <c r="O58" s="184">
        <f t="shared" si="25"/>
        <v>0.01</v>
      </c>
      <c r="P58" s="184">
        <v>0</v>
      </c>
      <c r="Q58" s="184">
        <f t="shared" si="26"/>
        <v>0</v>
      </c>
      <c r="R58" s="184"/>
      <c r="S58" s="184" t="s">
        <v>253</v>
      </c>
      <c r="T58" s="185" t="s">
        <v>240</v>
      </c>
      <c r="U58" s="160">
        <v>0</v>
      </c>
      <c r="V58" s="160">
        <f t="shared" si="27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9">
        <v>45</v>
      </c>
      <c r="B59" s="180" t="s">
        <v>2969</v>
      </c>
      <c r="C59" s="189" t="s">
        <v>2970</v>
      </c>
      <c r="D59" s="181" t="s">
        <v>252</v>
      </c>
      <c r="E59" s="182">
        <v>31</v>
      </c>
      <c r="F59" s="183"/>
      <c r="G59" s="184">
        <f t="shared" si="21"/>
        <v>0</v>
      </c>
      <c r="H59" s="183"/>
      <c r="I59" s="184">
        <f t="shared" si="22"/>
        <v>0</v>
      </c>
      <c r="J59" s="183"/>
      <c r="K59" s="184">
        <f t="shared" si="23"/>
        <v>0</v>
      </c>
      <c r="L59" s="184">
        <v>21</v>
      </c>
      <c r="M59" s="184">
        <f t="shared" si="24"/>
        <v>0</v>
      </c>
      <c r="N59" s="184">
        <v>1.4999999999999999E-4</v>
      </c>
      <c r="O59" s="184">
        <f t="shared" si="25"/>
        <v>0</v>
      </c>
      <c r="P59" s="184">
        <v>0</v>
      </c>
      <c r="Q59" s="184">
        <f t="shared" si="26"/>
        <v>0</v>
      </c>
      <c r="R59" s="184"/>
      <c r="S59" s="184" t="s">
        <v>253</v>
      </c>
      <c r="T59" s="185" t="s">
        <v>240</v>
      </c>
      <c r="U59" s="160">
        <v>0</v>
      </c>
      <c r="V59" s="160">
        <f t="shared" si="27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9">
        <v>46</v>
      </c>
      <c r="B60" s="180" t="s">
        <v>2971</v>
      </c>
      <c r="C60" s="189" t="s">
        <v>2972</v>
      </c>
      <c r="D60" s="181" t="s">
        <v>252</v>
      </c>
      <c r="E60" s="182">
        <v>8</v>
      </c>
      <c r="F60" s="183"/>
      <c r="G60" s="184">
        <f t="shared" si="21"/>
        <v>0</v>
      </c>
      <c r="H60" s="183"/>
      <c r="I60" s="184">
        <f t="shared" si="22"/>
        <v>0</v>
      </c>
      <c r="J60" s="183"/>
      <c r="K60" s="184">
        <f t="shared" si="23"/>
        <v>0</v>
      </c>
      <c r="L60" s="184">
        <v>21</v>
      </c>
      <c r="M60" s="184">
        <f t="shared" si="24"/>
        <v>0</v>
      </c>
      <c r="N60" s="184">
        <v>5.6999999999999998E-4</v>
      </c>
      <c r="O60" s="184">
        <f t="shared" si="25"/>
        <v>0</v>
      </c>
      <c r="P60" s="184">
        <v>0</v>
      </c>
      <c r="Q60" s="184">
        <f t="shared" si="26"/>
        <v>0</v>
      </c>
      <c r="R60" s="184"/>
      <c r="S60" s="184" t="s">
        <v>253</v>
      </c>
      <c r="T60" s="185" t="s">
        <v>240</v>
      </c>
      <c r="U60" s="160">
        <v>0</v>
      </c>
      <c r="V60" s="160">
        <f t="shared" si="27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9">
        <v>47</v>
      </c>
      <c r="B61" s="180" t="s">
        <v>2973</v>
      </c>
      <c r="C61" s="189" t="s">
        <v>2974</v>
      </c>
      <c r="D61" s="181" t="s">
        <v>252</v>
      </c>
      <c r="E61" s="182">
        <v>2</v>
      </c>
      <c r="F61" s="183"/>
      <c r="G61" s="184">
        <f t="shared" si="21"/>
        <v>0</v>
      </c>
      <c r="H61" s="183"/>
      <c r="I61" s="184">
        <f t="shared" si="22"/>
        <v>0</v>
      </c>
      <c r="J61" s="183"/>
      <c r="K61" s="184">
        <f t="shared" si="23"/>
        <v>0</v>
      </c>
      <c r="L61" s="184">
        <v>21</v>
      </c>
      <c r="M61" s="184">
        <f t="shared" si="24"/>
        <v>0</v>
      </c>
      <c r="N61" s="184">
        <v>1.47E-3</v>
      </c>
      <c r="O61" s="184">
        <f t="shared" si="25"/>
        <v>0</v>
      </c>
      <c r="P61" s="184">
        <v>0</v>
      </c>
      <c r="Q61" s="184">
        <f t="shared" si="26"/>
        <v>0</v>
      </c>
      <c r="R61" s="184"/>
      <c r="S61" s="184" t="s">
        <v>253</v>
      </c>
      <c r="T61" s="185" t="s">
        <v>240</v>
      </c>
      <c r="U61" s="160">
        <v>0</v>
      </c>
      <c r="V61" s="160">
        <f t="shared" si="27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504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9">
        <v>48</v>
      </c>
      <c r="B62" s="180" t="s">
        <v>2975</v>
      </c>
      <c r="C62" s="189" t="s">
        <v>2976</v>
      </c>
      <c r="D62" s="181" t="s">
        <v>252</v>
      </c>
      <c r="E62" s="182">
        <v>1</v>
      </c>
      <c r="F62" s="183"/>
      <c r="G62" s="184">
        <f t="shared" si="21"/>
        <v>0</v>
      </c>
      <c r="H62" s="183"/>
      <c r="I62" s="184">
        <f t="shared" si="22"/>
        <v>0</v>
      </c>
      <c r="J62" s="183"/>
      <c r="K62" s="184">
        <f t="shared" si="23"/>
        <v>0</v>
      </c>
      <c r="L62" s="184">
        <v>21</v>
      </c>
      <c r="M62" s="184">
        <f t="shared" si="24"/>
        <v>0</v>
      </c>
      <c r="N62" s="184">
        <v>0</v>
      </c>
      <c r="O62" s="184">
        <f t="shared" si="25"/>
        <v>0</v>
      </c>
      <c r="P62" s="184">
        <v>0</v>
      </c>
      <c r="Q62" s="184">
        <f t="shared" si="26"/>
        <v>0</v>
      </c>
      <c r="R62" s="184"/>
      <c r="S62" s="184" t="s">
        <v>253</v>
      </c>
      <c r="T62" s="185" t="s">
        <v>240</v>
      </c>
      <c r="U62" s="160">
        <v>0</v>
      </c>
      <c r="V62" s="160">
        <f t="shared" si="27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504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9">
        <v>49</v>
      </c>
      <c r="B63" s="180" t="s">
        <v>2977</v>
      </c>
      <c r="C63" s="189" t="s">
        <v>2978</v>
      </c>
      <c r="D63" s="181" t="s">
        <v>252</v>
      </c>
      <c r="E63" s="182">
        <v>3</v>
      </c>
      <c r="F63" s="183"/>
      <c r="G63" s="184">
        <f t="shared" si="21"/>
        <v>0</v>
      </c>
      <c r="H63" s="183"/>
      <c r="I63" s="184">
        <f t="shared" si="22"/>
        <v>0</v>
      </c>
      <c r="J63" s="183"/>
      <c r="K63" s="184">
        <f t="shared" si="23"/>
        <v>0</v>
      </c>
      <c r="L63" s="184">
        <v>21</v>
      </c>
      <c r="M63" s="184">
        <f t="shared" si="24"/>
        <v>0</v>
      </c>
      <c r="N63" s="184">
        <v>0</v>
      </c>
      <c r="O63" s="184">
        <f t="shared" si="25"/>
        <v>0</v>
      </c>
      <c r="P63" s="184">
        <v>0</v>
      </c>
      <c r="Q63" s="184">
        <f t="shared" si="26"/>
        <v>0</v>
      </c>
      <c r="R63" s="184"/>
      <c r="S63" s="184" t="s">
        <v>253</v>
      </c>
      <c r="T63" s="185" t="s">
        <v>240</v>
      </c>
      <c r="U63" s="160">
        <v>0</v>
      </c>
      <c r="V63" s="160">
        <f t="shared" si="27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504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9">
        <v>50</v>
      </c>
      <c r="B64" s="180" t="s">
        <v>2979</v>
      </c>
      <c r="C64" s="189" t="s">
        <v>2980</v>
      </c>
      <c r="D64" s="181" t="s">
        <v>252</v>
      </c>
      <c r="E64" s="182">
        <v>4</v>
      </c>
      <c r="F64" s="183"/>
      <c r="G64" s="184">
        <f t="shared" si="21"/>
        <v>0</v>
      </c>
      <c r="H64" s="183"/>
      <c r="I64" s="184">
        <f t="shared" si="22"/>
        <v>0</v>
      </c>
      <c r="J64" s="183"/>
      <c r="K64" s="184">
        <f t="shared" si="23"/>
        <v>0</v>
      </c>
      <c r="L64" s="184">
        <v>21</v>
      </c>
      <c r="M64" s="184">
        <f t="shared" si="24"/>
        <v>0</v>
      </c>
      <c r="N64" s="184">
        <v>0</v>
      </c>
      <c r="O64" s="184">
        <f t="shared" si="25"/>
        <v>0</v>
      </c>
      <c r="P64" s="184">
        <v>0</v>
      </c>
      <c r="Q64" s="184">
        <f t="shared" si="26"/>
        <v>0</v>
      </c>
      <c r="R64" s="184"/>
      <c r="S64" s="184" t="s">
        <v>253</v>
      </c>
      <c r="T64" s="185" t="s">
        <v>240</v>
      </c>
      <c r="U64" s="160">
        <v>0</v>
      </c>
      <c r="V64" s="160">
        <f t="shared" si="27"/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504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9">
        <v>51</v>
      </c>
      <c r="B65" s="180" t="s">
        <v>2981</v>
      </c>
      <c r="C65" s="189" t="s">
        <v>2982</v>
      </c>
      <c r="D65" s="181" t="s">
        <v>314</v>
      </c>
      <c r="E65" s="182">
        <v>0.04</v>
      </c>
      <c r="F65" s="183"/>
      <c r="G65" s="184">
        <f t="shared" si="21"/>
        <v>0</v>
      </c>
      <c r="H65" s="183"/>
      <c r="I65" s="184">
        <f t="shared" si="22"/>
        <v>0</v>
      </c>
      <c r="J65" s="183"/>
      <c r="K65" s="184">
        <f t="shared" si="23"/>
        <v>0</v>
      </c>
      <c r="L65" s="184">
        <v>21</v>
      </c>
      <c r="M65" s="184">
        <f t="shared" si="24"/>
        <v>0</v>
      </c>
      <c r="N65" s="184">
        <v>0</v>
      </c>
      <c r="O65" s="184">
        <f t="shared" si="25"/>
        <v>0</v>
      </c>
      <c r="P65" s="184">
        <v>0</v>
      </c>
      <c r="Q65" s="184">
        <f t="shared" si="26"/>
        <v>0</v>
      </c>
      <c r="R65" s="184" t="s">
        <v>2346</v>
      </c>
      <c r="S65" s="184" t="s">
        <v>239</v>
      </c>
      <c r="T65" s="185" t="s">
        <v>240</v>
      </c>
      <c r="U65" s="160">
        <v>2.5750000000000002</v>
      </c>
      <c r="V65" s="160">
        <f t="shared" si="27"/>
        <v>0.1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5" t="s">
        <v>234</v>
      </c>
      <c r="B66" s="166" t="s">
        <v>169</v>
      </c>
      <c r="C66" s="187" t="s">
        <v>170</v>
      </c>
      <c r="D66" s="167"/>
      <c r="E66" s="168"/>
      <c r="F66" s="169"/>
      <c r="G66" s="169">
        <f>SUMIF(AG67:AG86,"&lt;&gt;NOR",G67:G86)</f>
        <v>0</v>
      </c>
      <c r="H66" s="169"/>
      <c r="I66" s="169">
        <f>SUM(I67:I86)</f>
        <v>0</v>
      </c>
      <c r="J66" s="169"/>
      <c r="K66" s="169">
        <f>SUM(K67:K86)</f>
        <v>0</v>
      </c>
      <c r="L66" s="169"/>
      <c r="M66" s="169">
        <f>SUM(M67:M86)</f>
        <v>0</v>
      </c>
      <c r="N66" s="169"/>
      <c r="O66" s="169">
        <f>SUM(O67:O86)</f>
        <v>1.1299999999999999</v>
      </c>
      <c r="P66" s="169"/>
      <c r="Q66" s="169">
        <f>SUM(Q67:Q86)</f>
        <v>0</v>
      </c>
      <c r="R66" s="169"/>
      <c r="S66" s="169"/>
      <c r="T66" s="170"/>
      <c r="U66" s="164"/>
      <c r="V66" s="164">
        <f>SUM(V67:V86)</f>
        <v>14.46</v>
      </c>
      <c r="W66" s="164"/>
      <c r="AG66" t="s">
        <v>235</v>
      </c>
    </row>
    <row r="67" spans="1:60" ht="22.5" outlineLevel="1" x14ac:dyDescent="0.2">
      <c r="A67" s="179">
        <v>52</v>
      </c>
      <c r="B67" s="180" t="s">
        <v>2983</v>
      </c>
      <c r="C67" s="189" t="s">
        <v>2984</v>
      </c>
      <c r="D67" s="181" t="s">
        <v>252</v>
      </c>
      <c r="E67" s="182">
        <v>31</v>
      </c>
      <c r="F67" s="183"/>
      <c r="G67" s="184">
        <f t="shared" ref="G67:G86" si="28">ROUND(E67*F67,2)</f>
        <v>0</v>
      </c>
      <c r="H67" s="183"/>
      <c r="I67" s="184">
        <f t="shared" ref="I67:I86" si="29">ROUND(E67*H67,2)</f>
        <v>0</v>
      </c>
      <c r="J67" s="183"/>
      <c r="K67" s="184">
        <f t="shared" ref="K67:K86" si="30">ROUND(E67*J67,2)</f>
        <v>0</v>
      </c>
      <c r="L67" s="184">
        <v>21</v>
      </c>
      <c r="M67" s="184">
        <f t="shared" ref="M67:M86" si="31">G67*(1+L67/100)</f>
        <v>0</v>
      </c>
      <c r="N67" s="184">
        <v>0</v>
      </c>
      <c r="O67" s="184">
        <f t="shared" ref="O67:O86" si="32">ROUND(E67*N67,2)</f>
        <v>0</v>
      </c>
      <c r="P67" s="184">
        <v>0</v>
      </c>
      <c r="Q67" s="184">
        <f t="shared" ref="Q67:Q86" si="33">ROUND(E67*P67,2)</f>
        <v>0</v>
      </c>
      <c r="R67" s="184" t="s">
        <v>2346</v>
      </c>
      <c r="S67" s="184" t="s">
        <v>239</v>
      </c>
      <c r="T67" s="185" t="s">
        <v>240</v>
      </c>
      <c r="U67" s="160">
        <v>0.26800000000000002</v>
      </c>
      <c r="V67" s="160">
        <f t="shared" ref="V67:V86" si="34">ROUND(E67*U67,2)</f>
        <v>8.31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79">
        <v>53</v>
      </c>
      <c r="B68" s="180" t="s">
        <v>2985</v>
      </c>
      <c r="C68" s="189" t="s">
        <v>2986</v>
      </c>
      <c r="D68" s="181" t="s">
        <v>252</v>
      </c>
      <c r="E68" s="182">
        <v>1</v>
      </c>
      <c r="F68" s="183"/>
      <c r="G68" s="184">
        <f t="shared" si="28"/>
        <v>0</v>
      </c>
      <c r="H68" s="183"/>
      <c r="I68" s="184">
        <f t="shared" si="29"/>
        <v>0</v>
      </c>
      <c r="J68" s="183"/>
      <c r="K68" s="184">
        <f t="shared" si="30"/>
        <v>0</v>
      </c>
      <c r="L68" s="184">
        <v>21</v>
      </c>
      <c r="M68" s="184">
        <f t="shared" si="31"/>
        <v>0</v>
      </c>
      <c r="N68" s="184">
        <v>1.7600000000000001E-2</v>
      </c>
      <c r="O68" s="184">
        <f t="shared" si="32"/>
        <v>0.02</v>
      </c>
      <c r="P68" s="184">
        <v>0</v>
      </c>
      <c r="Q68" s="184">
        <f t="shared" si="33"/>
        <v>0</v>
      </c>
      <c r="R68" s="184"/>
      <c r="S68" s="184" t="s">
        <v>253</v>
      </c>
      <c r="T68" s="185" t="s">
        <v>240</v>
      </c>
      <c r="U68" s="160">
        <v>0</v>
      </c>
      <c r="V68" s="160">
        <f t="shared" si="34"/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504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79">
        <v>54</v>
      </c>
      <c r="B69" s="180" t="s">
        <v>2987</v>
      </c>
      <c r="C69" s="189" t="s">
        <v>2988</v>
      </c>
      <c r="D69" s="181" t="s">
        <v>252</v>
      </c>
      <c r="E69" s="182">
        <v>1</v>
      </c>
      <c r="F69" s="183"/>
      <c r="G69" s="184">
        <f t="shared" si="28"/>
        <v>0</v>
      </c>
      <c r="H69" s="183"/>
      <c r="I69" s="184">
        <f t="shared" si="29"/>
        <v>0</v>
      </c>
      <c r="J69" s="183"/>
      <c r="K69" s="184">
        <f t="shared" si="30"/>
        <v>0</v>
      </c>
      <c r="L69" s="184">
        <v>21</v>
      </c>
      <c r="M69" s="184">
        <f t="shared" si="31"/>
        <v>0</v>
      </c>
      <c r="N69" s="184">
        <v>1.7600000000000001E-2</v>
      </c>
      <c r="O69" s="184">
        <f t="shared" si="32"/>
        <v>0.02</v>
      </c>
      <c r="P69" s="184">
        <v>0</v>
      </c>
      <c r="Q69" s="184">
        <f t="shared" si="33"/>
        <v>0</v>
      </c>
      <c r="R69" s="184"/>
      <c r="S69" s="184" t="s">
        <v>253</v>
      </c>
      <c r="T69" s="185" t="s">
        <v>240</v>
      </c>
      <c r="U69" s="160">
        <v>0</v>
      </c>
      <c r="V69" s="160">
        <f t="shared" si="34"/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504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9">
        <v>55</v>
      </c>
      <c r="B70" s="180" t="s">
        <v>2989</v>
      </c>
      <c r="C70" s="189" t="s">
        <v>2990</v>
      </c>
      <c r="D70" s="181" t="s">
        <v>252</v>
      </c>
      <c r="E70" s="182">
        <v>3</v>
      </c>
      <c r="F70" s="183"/>
      <c r="G70" s="184">
        <f t="shared" si="28"/>
        <v>0</v>
      </c>
      <c r="H70" s="183"/>
      <c r="I70" s="184">
        <f t="shared" si="29"/>
        <v>0</v>
      </c>
      <c r="J70" s="183"/>
      <c r="K70" s="184">
        <f t="shared" si="30"/>
        <v>0</v>
      </c>
      <c r="L70" s="184">
        <v>21</v>
      </c>
      <c r="M70" s="184">
        <f t="shared" si="31"/>
        <v>0</v>
      </c>
      <c r="N70" s="184">
        <v>1.7600000000000001E-2</v>
      </c>
      <c r="O70" s="184">
        <f t="shared" si="32"/>
        <v>0.05</v>
      </c>
      <c r="P70" s="184">
        <v>0</v>
      </c>
      <c r="Q70" s="184">
        <f t="shared" si="33"/>
        <v>0</v>
      </c>
      <c r="R70" s="184"/>
      <c r="S70" s="184" t="s">
        <v>253</v>
      </c>
      <c r="T70" s="185" t="s">
        <v>240</v>
      </c>
      <c r="U70" s="160">
        <v>0</v>
      </c>
      <c r="V70" s="160">
        <f t="shared" si="34"/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504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79">
        <v>56</v>
      </c>
      <c r="B71" s="180" t="s">
        <v>2991</v>
      </c>
      <c r="C71" s="189" t="s">
        <v>2992</v>
      </c>
      <c r="D71" s="181" t="s">
        <v>252</v>
      </c>
      <c r="E71" s="182">
        <v>1</v>
      </c>
      <c r="F71" s="183"/>
      <c r="G71" s="184">
        <f t="shared" si="28"/>
        <v>0</v>
      </c>
      <c r="H71" s="183"/>
      <c r="I71" s="184">
        <f t="shared" si="29"/>
        <v>0</v>
      </c>
      <c r="J71" s="183"/>
      <c r="K71" s="184">
        <f t="shared" si="30"/>
        <v>0</v>
      </c>
      <c r="L71" s="184">
        <v>21</v>
      </c>
      <c r="M71" s="184">
        <f t="shared" si="31"/>
        <v>0</v>
      </c>
      <c r="N71" s="184">
        <v>1.7600000000000001E-2</v>
      </c>
      <c r="O71" s="184">
        <f t="shared" si="32"/>
        <v>0.02</v>
      </c>
      <c r="P71" s="184">
        <v>0</v>
      </c>
      <c r="Q71" s="184">
        <f t="shared" si="33"/>
        <v>0</v>
      </c>
      <c r="R71" s="184"/>
      <c r="S71" s="184" t="s">
        <v>253</v>
      </c>
      <c r="T71" s="185" t="s">
        <v>240</v>
      </c>
      <c r="U71" s="160">
        <v>0</v>
      </c>
      <c r="V71" s="160">
        <f t="shared" si="34"/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504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9">
        <v>57</v>
      </c>
      <c r="B72" s="180" t="s">
        <v>2993</v>
      </c>
      <c r="C72" s="189" t="s">
        <v>2994</v>
      </c>
      <c r="D72" s="181" t="s">
        <v>252</v>
      </c>
      <c r="E72" s="182">
        <v>2</v>
      </c>
      <c r="F72" s="183"/>
      <c r="G72" s="184">
        <f t="shared" si="28"/>
        <v>0</v>
      </c>
      <c r="H72" s="183"/>
      <c r="I72" s="184">
        <f t="shared" si="29"/>
        <v>0</v>
      </c>
      <c r="J72" s="183"/>
      <c r="K72" s="184">
        <f t="shared" si="30"/>
        <v>0</v>
      </c>
      <c r="L72" s="184">
        <v>21</v>
      </c>
      <c r="M72" s="184">
        <f t="shared" si="31"/>
        <v>0</v>
      </c>
      <c r="N72" s="184">
        <v>1.7600000000000001E-2</v>
      </c>
      <c r="O72" s="184">
        <f t="shared" si="32"/>
        <v>0.04</v>
      </c>
      <c r="P72" s="184">
        <v>0</v>
      </c>
      <c r="Q72" s="184">
        <f t="shared" si="33"/>
        <v>0</v>
      </c>
      <c r="R72" s="184"/>
      <c r="S72" s="184" t="s">
        <v>253</v>
      </c>
      <c r="T72" s="185" t="s">
        <v>240</v>
      </c>
      <c r="U72" s="160">
        <v>0</v>
      </c>
      <c r="V72" s="160">
        <f t="shared" si="34"/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504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9">
        <v>58</v>
      </c>
      <c r="B73" s="180" t="s">
        <v>2995</v>
      </c>
      <c r="C73" s="189" t="s">
        <v>2996</v>
      </c>
      <c r="D73" s="181" t="s">
        <v>252</v>
      </c>
      <c r="E73" s="182">
        <v>1</v>
      </c>
      <c r="F73" s="183"/>
      <c r="G73" s="184">
        <f t="shared" si="28"/>
        <v>0</v>
      </c>
      <c r="H73" s="183"/>
      <c r="I73" s="184">
        <f t="shared" si="29"/>
        <v>0</v>
      </c>
      <c r="J73" s="183"/>
      <c r="K73" s="184">
        <f t="shared" si="30"/>
        <v>0</v>
      </c>
      <c r="L73" s="184">
        <v>21</v>
      </c>
      <c r="M73" s="184">
        <f t="shared" si="31"/>
        <v>0</v>
      </c>
      <c r="N73" s="184">
        <v>1.7600000000000001E-2</v>
      </c>
      <c r="O73" s="184">
        <f t="shared" si="32"/>
        <v>0.02</v>
      </c>
      <c r="P73" s="184">
        <v>0</v>
      </c>
      <c r="Q73" s="184">
        <f t="shared" si="33"/>
        <v>0</v>
      </c>
      <c r="R73" s="184"/>
      <c r="S73" s="184" t="s">
        <v>253</v>
      </c>
      <c r="T73" s="185" t="s">
        <v>240</v>
      </c>
      <c r="U73" s="160">
        <v>0</v>
      </c>
      <c r="V73" s="160">
        <f t="shared" si="34"/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504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9">
        <v>59</v>
      </c>
      <c r="B74" s="180" t="s">
        <v>2997</v>
      </c>
      <c r="C74" s="189" t="s">
        <v>2998</v>
      </c>
      <c r="D74" s="181" t="s">
        <v>252</v>
      </c>
      <c r="E74" s="182">
        <v>1</v>
      </c>
      <c r="F74" s="183"/>
      <c r="G74" s="184">
        <f t="shared" si="28"/>
        <v>0</v>
      </c>
      <c r="H74" s="183"/>
      <c r="I74" s="184">
        <f t="shared" si="29"/>
        <v>0</v>
      </c>
      <c r="J74" s="183"/>
      <c r="K74" s="184">
        <f t="shared" si="30"/>
        <v>0</v>
      </c>
      <c r="L74" s="184">
        <v>21</v>
      </c>
      <c r="M74" s="184">
        <f t="shared" si="31"/>
        <v>0</v>
      </c>
      <c r="N74" s="184">
        <v>1.7600000000000001E-2</v>
      </c>
      <c r="O74" s="184">
        <f t="shared" si="32"/>
        <v>0.02</v>
      </c>
      <c r="P74" s="184">
        <v>0</v>
      </c>
      <c r="Q74" s="184">
        <f t="shared" si="33"/>
        <v>0</v>
      </c>
      <c r="R74" s="184"/>
      <c r="S74" s="184" t="s">
        <v>253</v>
      </c>
      <c r="T74" s="185" t="s">
        <v>240</v>
      </c>
      <c r="U74" s="160">
        <v>0</v>
      </c>
      <c r="V74" s="160">
        <f t="shared" si="34"/>
        <v>0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504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9">
        <v>60</v>
      </c>
      <c r="B75" s="180" t="s">
        <v>2999</v>
      </c>
      <c r="C75" s="189" t="s">
        <v>3000</v>
      </c>
      <c r="D75" s="181" t="s">
        <v>252</v>
      </c>
      <c r="E75" s="182">
        <v>1</v>
      </c>
      <c r="F75" s="183"/>
      <c r="G75" s="184">
        <f t="shared" si="28"/>
        <v>0</v>
      </c>
      <c r="H75" s="183"/>
      <c r="I75" s="184">
        <f t="shared" si="29"/>
        <v>0</v>
      </c>
      <c r="J75" s="183"/>
      <c r="K75" s="184">
        <f t="shared" si="30"/>
        <v>0</v>
      </c>
      <c r="L75" s="184">
        <v>21</v>
      </c>
      <c r="M75" s="184">
        <f t="shared" si="31"/>
        <v>0</v>
      </c>
      <c r="N75" s="184">
        <v>1.7600000000000001E-2</v>
      </c>
      <c r="O75" s="184">
        <f t="shared" si="32"/>
        <v>0.02</v>
      </c>
      <c r="P75" s="184">
        <v>0</v>
      </c>
      <c r="Q75" s="184">
        <f t="shared" si="33"/>
        <v>0</v>
      </c>
      <c r="R75" s="184"/>
      <c r="S75" s="184" t="s">
        <v>253</v>
      </c>
      <c r="T75" s="185" t="s">
        <v>240</v>
      </c>
      <c r="U75" s="160">
        <v>0</v>
      </c>
      <c r="V75" s="160">
        <f t="shared" si="34"/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504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9">
        <v>61</v>
      </c>
      <c r="B76" s="180" t="s">
        <v>3001</v>
      </c>
      <c r="C76" s="189" t="s">
        <v>3002</v>
      </c>
      <c r="D76" s="181" t="s">
        <v>252</v>
      </c>
      <c r="E76" s="182">
        <v>1</v>
      </c>
      <c r="F76" s="183"/>
      <c r="G76" s="184">
        <f t="shared" si="28"/>
        <v>0</v>
      </c>
      <c r="H76" s="183"/>
      <c r="I76" s="184">
        <f t="shared" si="29"/>
        <v>0</v>
      </c>
      <c r="J76" s="183"/>
      <c r="K76" s="184">
        <f t="shared" si="30"/>
        <v>0</v>
      </c>
      <c r="L76" s="184">
        <v>21</v>
      </c>
      <c r="M76" s="184">
        <f t="shared" si="31"/>
        <v>0</v>
      </c>
      <c r="N76" s="184">
        <v>1.7600000000000001E-2</v>
      </c>
      <c r="O76" s="184">
        <f t="shared" si="32"/>
        <v>0.02</v>
      </c>
      <c r="P76" s="184">
        <v>0</v>
      </c>
      <c r="Q76" s="184">
        <f t="shared" si="33"/>
        <v>0</v>
      </c>
      <c r="R76" s="184"/>
      <c r="S76" s="184" t="s">
        <v>253</v>
      </c>
      <c r="T76" s="185" t="s">
        <v>240</v>
      </c>
      <c r="U76" s="160">
        <v>0</v>
      </c>
      <c r="V76" s="160">
        <f t="shared" si="34"/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504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9">
        <v>62</v>
      </c>
      <c r="B77" s="180" t="s">
        <v>3003</v>
      </c>
      <c r="C77" s="189" t="s">
        <v>3004</v>
      </c>
      <c r="D77" s="181" t="s">
        <v>252</v>
      </c>
      <c r="E77" s="182">
        <v>1</v>
      </c>
      <c r="F77" s="183"/>
      <c r="G77" s="184">
        <f t="shared" si="28"/>
        <v>0</v>
      </c>
      <c r="H77" s="183"/>
      <c r="I77" s="184">
        <f t="shared" si="29"/>
        <v>0</v>
      </c>
      <c r="J77" s="183"/>
      <c r="K77" s="184">
        <f t="shared" si="30"/>
        <v>0</v>
      </c>
      <c r="L77" s="184">
        <v>21</v>
      </c>
      <c r="M77" s="184">
        <f t="shared" si="31"/>
        <v>0</v>
      </c>
      <c r="N77" s="184">
        <v>1.7600000000000001E-2</v>
      </c>
      <c r="O77" s="184">
        <f t="shared" si="32"/>
        <v>0.02</v>
      </c>
      <c r="P77" s="184">
        <v>0</v>
      </c>
      <c r="Q77" s="184">
        <f t="shared" si="33"/>
        <v>0</v>
      </c>
      <c r="R77" s="184"/>
      <c r="S77" s="184" t="s">
        <v>253</v>
      </c>
      <c r="T77" s="185" t="s">
        <v>240</v>
      </c>
      <c r="U77" s="160">
        <v>0</v>
      </c>
      <c r="V77" s="160">
        <f t="shared" si="34"/>
        <v>0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504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9">
        <v>63</v>
      </c>
      <c r="B78" s="180" t="s">
        <v>3005</v>
      </c>
      <c r="C78" s="189" t="s">
        <v>3006</v>
      </c>
      <c r="D78" s="181" t="s">
        <v>252</v>
      </c>
      <c r="E78" s="182">
        <v>2</v>
      </c>
      <c r="F78" s="183"/>
      <c r="G78" s="184">
        <f t="shared" si="28"/>
        <v>0</v>
      </c>
      <c r="H78" s="183"/>
      <c r="I78" s="184">
        <f t="shared" si="29"/>
        <v>0</v>
      </c>
      <c r="J78" s="183"/>
      <c r="K78" s="184">
        <f t="shared" si="30"/>
        <v>0</v>
      </c>
      <c r="L78" s="184">
        <v>21</v>
      </c>
      <c r="M78" s="184">
        <f t="shared" si="31"/>
        <v>0</v>
      </c>
      <c r="N78" s="184">
        <v>1.7600000000000001E-2</v>
      </c>
      <c r="O78" s="184">
        <f t="shared" si="32"/>
        <v>0.04</v>
      </c>
      <c r="P78" s="184">
        <v>0</v>
      </c>
      <c r="Q78" s="184">
        <f t="shared" si="33"/>
        <v>0</v>
      </c>
      <c r="R78" s="184"/>
      <c r="S78" s="184" t="s">
        <v>253</v>
      </c>
      <c r="T78" s="185" t="s">
        <v>240</v>
      </c>
      <c r="U78" s="160">
        <v>0</v>
      </c>
      <c r="V78" s="160">
        <f t="shared" si="34"/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504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9">
        <v>64</v>
      </c>
      <c r="B79" s="180" t="s">
        <v>3007</v>
      </c>
      <c r="C79" s="189" t="s">
        <v>3008</v>
      </c>
      <c r="D79" s="181" t="s">
        <v>252</v>
      </c>
      <c r="E79" s="182">
        <v>5</v>
      </c>
      <c r="F79" s="183"/>
      <c r="G79" s="184">
        <f t="shared" si="28"/>
        <v>0</v>
      </c>
      <c r="H79" s="183"/>
      <c r="I79" s="184">
        <f t="shared" si="29"/>
        <v>0</v>
      </c>
      <c r="J79" s="183"/>
      <c r="K79" s="184">
        <f t="shared" si="30"/>
        <v>0</v>
      </c>
      <c r="L79" s="184">
        <v>21</v>
      </c>
      <c r="M79" s="184">
        <f t="shared" si="31"/>
        <v>0</v>
      </c>
      <c r="N79" s="184">
        <v>1.7600000000000001E-2</v>
      </c>
      <c r="O79" s="184">
        <f t="shared" si="32"/>
        <v>0.09</v>
      </c>
      <c r="P79" s="184">
        <v>0</v>
      </c>
      <c r="Q79" s="184">
        <f t="shared" si="33"/>
        <v>0</v>
      </c>
      <c r="R79" s="184"/>
      <c r="S79" s="184" t="s">
        <v>253</v>
      </c>
      <c r="T79" s="185" t="s">
        <v>240</v>
      </c>
      <c r="U79" s="160">
        <v>0</v>
      </c>
      <c r="V79" s="160">
        <f t="shared" si="34"/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504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9">
        <v>65</v>
      </c>
      <c r="B80" s="180" t="s">
        <v>3009</v>
      </c>
      <c r="C80" s="189" t="s">
        <v>3010</v>
      </c>
      <c r="D80" s="181" t="s">
        <v>252</v>
      </c>
      <c r="E80" s="182">
        <v>2</v>
      </c>
      <c r="F80" s="183"/>
      <c r="G80" s="184">
        <f t="shared" si="28"/>
        <v>0</v>
      </c>
      <c r="H80" s="183"/>
      <c r="I80" s="184">
        <f t="shared" si="29"/>
        <v>0</v>
      </c>
      <c r="J80" s="183"/>
      <c r="K80" s="184">
        <f t="shared" si="30"/>
        <v>0</v>
      </c>
      <c r="L80" s="184">
        <v>21</v>
      </c>
      <c r="M80" s="184">
        <f t="shared" si="31"/>
        <v>0</v>
      </c>
      <c r="N80" s="184">
        <v>1.7600000000000001E-2</v>
      </c>
      <c r="O80" s="184">
        <f t="shared" si="32"/>
        <v>0.04</v>
      </c>
      <c r="P80" s="184">
        <v>0</v>
      </c>
      <c r="Q80" s="184">
        <f t="shared" si="33"/>
        <v>0</v>
      </c>
      <c r="R80" s="184"/>
      <c r="S80" s="184" t="s">
        <v>253</v>
      </c>
      <c r="T80" s="185" t="s">
        <v>240</v>
      </c>
      <c r="U80" s="160">
        <v>0</v>
      </c>
      <c r="V80" s="160">
        <f t="shared" si="34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504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9">
        <v>66</v>
      </c>
      <c r="B81" s="180" t="s">
        <v>3011</v>
      </c>
      <c r="C81" s="189" t="s">
        <v>3012</v>
      </c>
      <c r="D81" s="181" t="s">
        <v>252</v>
      </c>
      <c r="E81" s="182">
        <v>2</v>
      </c>
      <c r="F81" s="183"/>
      <c r="G81" s="184">
        <f t="shared" si="28"/>
        <v>0</v>
      </c>
      <c r="H81" s="183"/>
      <c r="I81" s="184">
        <f t="shared" si="29"/>
        <v>0</v>
      </c>
      <c r="J81" s="183"/>
      <c r="K81" s="184">
        <f t="shared" si="30"/>
        <v>0</v>
      </c>
      <c r="L81" s="184">
        <v>21</v>
      </c>
      <c r="M81" s="184">
        <f t="shared" si="31"/>
        <v>0</v>
      </c>
      <c r="N81" s="184">
        <v>1.7600000000000001E-2</v>
      </c>
      <c r="O81" s="184">
        <f t="shared" si="32"/>
        <v>0.04</v>
      </c>
      <c r="P81" s="184">
        <v>0</v>
      </c>
      <c r="Q81" s="184">
        <f t="shared" si="33"/>
        <v>0</v>
      </c>
      <c r="R81" s="184"/>
      <c r="S81" s="184" t="s">
        <v>253</v>
      </c>
      <c r="T81" s="185" t="s">
        <v>240</v>
      </c>
      <c r="U81" s="160">
        <v>0</v>
      </c>
      <c r="V81" s="160">
        <f t="shared" si="34"/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504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9">
        <v>67</v>
      </c>
      <c r="B82" s="180" t="s">
        <v>3013</v>
      </c>
      <c r="C82" s="189" t="s">
        <v>3014</v>
      </c>
      <c r="D82" s="181" t="s">
        <v>252</v>
      </c>
      <c r="E82" s="182">
        <v>3</v>
      </c>
      <c r="F82" s="183"/>
      <c r="G82" s="184">
        <f t="shared" si="28"/>
        <v>0</v>
      </c>
      <c r="H82" s="183"/>
      <c r="I82" s="184">
        <f t="shared" si="29"/>
        <v>0</v>
      </c>
      <c r="J82" s="183"/>
      <c r="K82" s="184">
        <f t="shared" si="30"/>
        <v>0</v>
      </c>
      <c r="L82" s="184">
        <v>21</v>
      </c>
      <c r="M82" s="184">
        <f t="shared" si="31"/>
        <v>0</v>
      </c>
      <c r="N82" s="184">
        <v>1.7600000000000001E-2</v>
      </c>
      <c r="O82" s="184">
        <f t="shared" si="32"/>
        <v>0.05</v>
      </c>
      <c r="P82" s="184">
        <v>0</v>
      </c>
      <c r="Q82" s="184">
        <f t="shared" si="33"/>
        <v>0</v>
      </c>
      <c r="R82" s="184"/>
      <c r="S82" s="184" t="s">
        <v>253</v>
      </c>
      <c r="T82" s="185" t="s">
        <v>240</v>
      </c>
      <c r="U82" s="160">
        <v>0</v>
      </c>
      <c r="V82" s="160">
        <f t="shared" si="34"/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504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9">
        <v>68</v>
      </c>
      <c r="B83" s="180" t="s">
        <v>3015</v>
      </c>
      <c r="C83" s="189" t="s">
        <v>3016</v>
      </c>
      <c r="D83" s="181" t="s">
        <v>252</v>
      </c>
      <c r="E83" s="182">
        <v>3</v>
      </c>
      <c r="F83" s="183"/>
      <c r="G83" s="184">
        <f t="shared" si="28"/>
        <v>0</v>
      </c>
      <c r="H83" s="183"/>
      <c r="I83" s="184">
        <f t="shared" si="29"/>
        <v>0</v>
      </c>
      <c r="J83" s="183"/>
      <c r="K83" s="184">
        <f t="shared" si="30"/>
        <v>0</v>
      </c>
      <c r="L83" s="184">
        <v>21</v>
      </c>
      <c r="M83" s="184">
        <f t="shared" si="31"/>
        <v>0</v>
      </c>
      <c r="N83" s="184">
        <v>1.7600000000000001E-2</v>
      </c>
      <c r="O83" s="184">
        <f t="shared" si="32"/>
        <v>0.05</v>
      </c>
      <c r="P83" s="184">
        <v>0</v>
      </c>
      <c r="Q83" s="184">
        <f t="shared" si="33"/>
        <v>0</v>
      </c>
      <c r="R83" s="184"/>
      <c r="S83" s="184" t="s">
        <v>253</v>
      </c>
      <c r="T83" s="185" t="s">
        <v>240</v>
      </c>
      <c r="U83" s="160">
        <v>0</v>
      </c>
      <c r="V83" s="160">
        <f t="shared" si="34"/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504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79">
        <v>69</v>
      </c>
      <c r="B84" s="180" t="s">
        <v>3017</v>
      </c>
      <c r="C84" s="189" t="s">
        <v>3018</v>
      </c>
      <c r="D84" s="181" t="s">
        <v>252</v>
      </c>
      <c r="E84" s="182">
        <v>1</v>
      </c>
      <c r="F84" s="183"/>
      <c r="G84" s="184">
        <f t="shared" si="28"/>
        <v>0</v>
      </c>
      <c r="H84" s="183"/>
      <c r="I84" s="184">
        <f t="shared" si="29"/>
        <v>0</v>
      </c>
      <c r="J84" s="183"/>
      <c r="K84" s="184">
        <f t="shared" si="30"/>
        <v>0</v>
      </c>
      <c r="L84" s="184">
        <v>21</v>
      </c>
      <c r="M84" s="184">
        <f t="shared" si="31"/>
        <v>0</v>
      </c>
      <c r="N84" s="184">
        <v>1.7600000000000001E-2</v>
      </c>
      <c r="O84" s="184">
        <f t="shared" si="32"/>
        <v>0.02</v>
      </c>
      <c r="P84" s="184">
        <v>0</v>
      </c>
      <c r="Q84" s="184">
        <f t="shared" si="33"/>
        <v>0</v>
      </c>
      <c r="R84" s="184"/>
      <c r="S84" s="184" t="s">
        <v>253</v>
      </c>
      <c r="T84" s="185" t="s">
        <v>240</v>
      </c>
      <c r="U84" s="160">
        <v>0</v>
      </c>
      <c r="V84" s="160">
        <f t="shared" si="34"/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504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79">
        <v>70</v>
      </c>
      <c r="B85" s="180" t="s">
        <v>3019</v>
      </c>
      <c r="C85" s="189" t="s">
        <v>3020</v>
      </c>
      <c r="D85" s="181" t="s">
        <v>252</v>
      </c>
      <c r="E85" s="182">
        <v>31</v>
      </c>
      <c r="F85" s="183"/>
      <c r="G85" s="184">
        <f t="shared" si="28"/>
        <v>0</v>
      </c>
      <c r="H85" s="183"/>
      <c r="I85" s="184">
        <f t="shared" si="29"/>
        <v>0</v>
      </c>
      <c r="J85" s="183"/>
      <c r="K85" s="184">
        <f t="shared" si="30"/>
        <v>0</v>
      </c>
      <c r="L85" s="184">
        <v>21</v>
      </c>
      <c r="M85" s="184">
        <f t="shared" si="31"/>
        <v>0</v>
      </c>
      <c r="N85" s="184">
        <v>1.7600000000000001E-2</v>
      </c>
      <c r="O85" s="184">
        <f t="shared" si="32"/>
        <v>0.55000000000000004</v>
      </c>
      <c r="P85" s="184">
        <v>0</v>
      </c>
      <c r="Q85" s="184">
        <f t="shared" si="33"/>
        <v>0</v>
      </c>
      <c r="R85" s="184"/>
      <c r="S85" s="184" t="s">
        <v>253</v>
      </c>
      <c r="T85" s="185" t="s">
        <v>240</v>
      </c>
      <c r="U85" s="160">
        <v>0</v>
      </c>
      <c r="V85" s="160">
        <f t="shared" si="34"/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504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9">
        <v>71</v>
      </c>
      <c r="B86" s="180" t="s">
        <v>3021</v>
      </c>
      <c r="C86" s="189" t="s">
        <v>3022</v>
      </c>
      <c r="D86" s="181" t="s">
        <v>314</v>
      </c>
      <c r="E86" s="182">
        <v>2</v>
      </c>
      <c r="F86" s="183"/>
      <c r="G86" s="184">
        <f t="shared" si="28"/>
        <v>0</v>
      </c>
      <c r="H86" s="183"/>
      <c r="I86" s="184">
        <f t="shared" si="29"/>
        <v>0</v>
      </c>
      <c r="J86" s="183"/>
      <c r="K86" s="184">
        <f t="shared" si="30"/>
        <v>0</v>
      </c>
      <c r="L86" s="184">
        <v>21</v>
      </c>
      <c r="M86" s="184">
        <f t="shared" si="31"/>
        <v>0</v>
      </c>
      <c r="N86" s="184">
        <v>0</v>
      </c>
      <c r="O86" s="184">
        <f t="shared" si="32"/>
        <v>0</v>
      </c>
      <c r="P86" s="184">
        <v>0</v>
      </c>
      <c r="Q86" s="184">
        <f t="shared" si="33"/>
        <v>0</v>
      </c>
      <c r="R86" s="184" t="s">
        <v>2346</v>
      </c>
      <c r="S86" s="184" t="s">
        <v>239</v>
      </c>
      <c r="T86" s="185" t="s">
        <v>240</v>
      </c>
      <c r="U86" s="160">
        <v>3.0750000000000002</v>
      </c>
      <c r="V86" s="160">
        <f t="shared" si="34"/>
        <v>6.15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5" t="s">
        <v>234</v>
      </c>
      <c r="B87" s="166" t="s">
        <v>171</v>
      </c>
      <c r="C87" s="187" t="s">
        <v>172</v>
      </c>
      <c r="D87" s="167"/>
      <c r="E87" s="168"/>
      <c r="F87" s="169"/>
      <c r="G87" s="169">
        <f>SUMIF(AG88:AG88,"&lt;&gt;NOR",G88:G88)</f>
        <v>0</v>
      </c>
      <c r="H87" s="169"/>
      <c r="I87" s="169">
        <f>SUM(I88:I88)</f>
        <v>0</v>
      </c>
      <c r="J87" s="169"/>
      <c r="K87" s="169">
        <f>SUM(K88:K88)</f>
        <v>0</v>
      </c>
      <c r="L87" s="169"/>
      <c r="M87" s="169">
        <f>SUM(M88:M88)</f>
        <v>0</v>
      </c>
      <c r="N87" s="169"/>
      <c r="O87" s="169">
        <f>SUM(O88:O88)</f>
        <v>0</v>
      </c>
      <c r="P87" s="169"/>
      <c r="Q87" s="169">
        <f>SUM(Q88:Q88)</f>
        <v>0</v>
      </c>
      <c r="R87" s="169"/>
      <c r="S87" s="169"/>
      <c r="T87" s="170"/>
      <c r="U87" s="164"/>
      <c r="V87" s="164">
        <f>SUM(V88:V88)</f>
        <v>0</v>
      </c>
      <c r="W87" s="164"/>
      <c r="AG87" t="s">
        <v>235</v>
      </c>
    </row>
    <row r="88" spans="1:60" outlineLevel="1" x14ac:dyDescent="0.2">
      <c r="A88" s="171">
        <v>72</v>
      </c>
      <c r="B88" s="172" t="s">
        <v>3023</v>
      </c>
      <c r="C88" s="188" t="s">
        <v>3024</v>
      </c>
      <c r="D88" s="173" t="s">
        <v>837</v>
      </c>
      <c r="E88" s="174">
        <v>24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/>
      <c r="S88" s="176" t="s">
        <v>253</v>
      </c>
      <c r="T88" s="177" t="s">
        <v>240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5"/>
      <c r="B89" s="6"/>
      <c r="C89" s="190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AE89">
        <v>15</v>
      </c>
      <c r="AF89">
        <v>21</v>
      </c>
    </row>
    <row r="90" spans="1:60" x14ac:dyDescent="0.2">
      <c r="A90" s="154"/>
      <c r="B90" s="155" t="s">
        <v>29</v>
      </c>
      <c r="C90" s="191"/>
      <c r="D90" s="156"/>
      <c r="E90" s="157"/>
      <c r="F90" s="157"/>
      <c r="G90" s="186">
        <f>G8+G19+G30+G35+G50+G66+G87</f>
        <v>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AE90">
        <f>SUMIF(L7:L88,AE89,G7:G88)</f>
        <v>0</v>
      </c>
      <c r="AF90">
        <f>SUMIF(L7:L88,AF89,G7:G88)</f>
        <v>0</v>
      </c>
      <c r="AG90" t="s">
        <v>292</v>
      </c>
    </row>
    <row r="91" spans="1:60" x14ac:dyDescent="0.2">
      <c r="C91" s="192"/>
      <c r="D91" s="142"/>
      <c r="AG91" t="s">
        <v>294</v>
      </c>
    </row>
    <row r="92" spans="1:60" x14ac:dyDescent="0.2">
      <c r="D92" s="142"/>
    </row>
    <row r="93" spans="1:60" x14ac:dyDescent="0.2">
      <c r="D93" s="142"/>
    </row>
    <row r="94" spans="1:60" x14ac:dyDescent="0.2">
      <c r="D94" s="142"/>
    </row>
    <row r="95" spans="1:60" x14ac:dyDescent="0.2">
      <c r="D95" s="142"/>
    </row>
    <row r="96" spans="1:60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8FHWqtLSLVW1ELdOnqnJCHiGqw7/7a/7HqXMZ4TKzq8ujFc08jrQ9YzomUQqCfxTW4qJ39oUHseg0yRyJ9MSXw==" saltValue="BxiD76kTEbdAiyAxS8SgJg==" spinCount="100000" sheet="1"/>
  <mergeCells count="6">
    <mergeCell ref="C29:G29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73</v>
      </c>
      <c r="C3" s="259" t="s">
        <v>74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58</v>
      </c>
      <c r="C4" s="262" t="s">
        <v>75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58</v>
      </c>
      <c r="C8" s="187" t="s">
        <v>98</v>
      </c>
      <c r="D8" s="167"/>
      <c r="E8" s="168"/>
      <c r="F8" s="169"/>
      <c r="G8" s="169">
        <f>SUMIF(AG9:AG94,"&lt;&gt;NOR",G9:G94)</f>
        <v>0</v>
      </c>
      <c r="H8" s="169"/>
      <c r="I8" s="169">
        <f>SUM(I9:I94)</f>
        <v>0</v>
      </c>
      <c r="J8" s="169"/>
      <c r="K8" s="169">
        <f>SUM(K9:K94)</f>
        <v>0</v>
      </c>
      <c r="L8" s="169"/>
      <c r="M8" s="169">
        <f>SUM(M9:M94)</f>
        <v>0</v>
      </c>
      <c r="N8" s="169"/>
      <c r="O8" s="169">
        <f>SUM(O9:O94)</f>
        <v>106.85</v>
      </c>
      <c r="P8" s="169"/>
      <c r="Q8" s="169">
        <f>SUM(Q9:Q94)</f>
        <v>0</v>
      </c>
      <c r="R8" s="169"/>
      <c r="S8" s="169"/>
      <c r="T8" s="170"/>
      <c r="U8" s="164"/>
      <c r="V8" s="164">
        <f>SUM(V9:V94)</f>
        <v>1647.8700000000001</v>
      </c>
      <c r="W8" s="164"/>
      <c r="AG8" t="s">
        <v>235</v>
      </c>
    </row>
    <row r="9" spans="1:60" outlineLevel="1" x14ac:dyDescent="0.2">
      <c r="A9" s="171">
        <v>1</v>
      </c>
      <c r="B9" s="172" t="s">
        <v>3025</v>
      </c>
      <c r="C9" s="188" t="s">
        <v>3026</v>
      </c>
      <c r="D9" s="173" t="s">
        <v>298</v>
      </c>
      <c r="E9" s="174">
        <v>1889.6814999999999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299</v>
      </c>
      <c r="S9" s="176" t="s">
        <v>239</v>
      </c>
      <c r="T9" s="177" t="s">
        <v>300</v>
      </c>
      <c r="U9" s="160">
        <v>0.223</v>
      </c>
      <c r="V9" s="160">
        <f>ROUND(E9*U9,2)</f>
        <v>421.4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301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5" t="s">
        <v>916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01" t="s">
        <v>3027</v>
      </c>
      <c r="D11" s="193"/>
      <c r="E11" s="194">
        <v>10.419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02" t="s">
        <v>319</v>
      </c>
      <c r="D12" s="195"/>
      <c r="E12" s="196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03" t="s">
        <v>3028</v>
      </c>
      <c r="D13" s="195"/>
      <c r="E13" s="196">
        <v>4364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305</v>
      </c>
      <c r="AH13" s="151">
        <v>2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03" t="s">
        <v>3029</v>
      </c>
      <c r="D14" s="195"/>
      <c r="E14" s="196">
        <v>534.65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305</v>
      </c>
      <c r="AH14" s="151">
        <v>2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04" t="s">
        <v>322</v>
      </c>
      <c r="D15" s="197"/>
      <c r="E15" s="198">
        <v>4898.6499999999996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305</v>
      </c>
      <c r="AH15" s="151">
        <v>3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02" t="s">
        <v>323</v>
      </c>
      <c r="D16" s="195"/>
      <c r="E16" s="196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01" t="s">
        <v>3030</v>
      </c>
      <c r="D17" s="193"/>
      <c r="E17" s="194">
        <v>1224.6624999999999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305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01" t="s">
        <v>3031</v>
      </c>
      <c r="D18" s="193"/>
      <c r="E18" s="194">
        <v>654.6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305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1">
        <v>2</v>
      </c>
      <c r="B19" s="172" t="s">
        <v>921</v>
      </c>
      <c r="C19" s="188" t="s">
        <v>922</v>
      </c>
      <c r="D19" s="173" t="s">
        <v>298</v>
      </c>
      <c r="E19" s="174">
        <v>1889.6814999999999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299</v>
      </c>
      <c r="S19" s="176" t="s">
        <v>239</v>
      </c>
      <c r="T19" s="177" t="s">
        <v>300</v>
      </c>
      <c r="U19" s="160">
        <v>8.7999999999999995E-2</v>
      </c>
      <c r="V19" s="160">
        <f>ROUND(E19*U19,2)</f>
        <v>166.29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65" t="s">
        <v>916</v>
      </c>
      <c r="D20" s="266"/>
      <c r="E20" s="266"/>
      <c r="F20" s="266"/>
      <c r="G20" s="266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01" t="s">
        <v>3027</v>
      </c>
      <c r="D21" s="193"/>
      <c r="E21" s="194">
        <v>10.419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305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02" t="s">
        <v>319</v>
      </c>
      <c r="D22" s="195"/>
      <c r="E22" s="196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03" t="s">
        <v>3028</v>
      </c>
      <c r="D23" s="195"/>
      <c r="E23" s="196">
        <v>4364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305</v>
      </c>
      <c r="AH23" s="151">
        <v>2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03" t="s">
        <v>3029</v>
      </c>
      <c r="D24" s="195"/>
      <c r="E24" s="196">
        <v>534.65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305</v>
      </c>
      <c r="AH24" s="151">
        <v>2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04" t="s">
        <v>322</v>
      </c>
      <c r="D25" s="197"/>
      <c r="E25" s="198">
        <v>4898.6499999999996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305</v>
      </c>
      <c r="AH25" s="151">
        <v>3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02" t="s">
        <v>323</v>
      </c>
      <c r="D26" s="195"/>
      <c r="E26" s="196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01" t="s">
        <v>3030</v>
      </c>
      <c r="D27" s="193"/>
      <c r="E27" s="194">
        <v>1224.6624999999999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305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01" t="s">
        <v>3031</v>
      </c>
      <c r="D28" s="193"/>
      <c r="E28" s="194">
        <v>654.6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305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1">
        <v>3</v>
      </c>
      <c r="B29" s="172" t="s">
        <v>3032</v>
      </c>
      <c r="C29" s="188" t="s">
        <v>3033</v>
      </c>
      <c r="D29" s="173" t="s">
        <v>298</v>
      </c>
      <c r="E29" s="174">
        <v>49.92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299</v>
      </c>
      <c r="S29" s="176" t="s">
        <v>239</v>
      </c>
      <c r="T29" s="177" t="s">
        <v>300</v>
      </c>
      <c r="U29" s="160">
        <v>0.29199999999999998</v>
      </c>
      <c r="V29" s="160">
        <f>ROUND(E29*U29,2)</f>
        <v>14.58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58"/>
      <c r="B30" s="159"/>
      <c r="C30" s="265" t="s">
        <v>925</v>
      </c>
      <c r="D30" s="266"/>
      <c r="E30" s="266"/>
      <c r="F30" s="266"/>
      <c r="G30" s="266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78" t="str">
        <f>C30</f>
        <v>zapažených i nezapažených s urovnáním dna do předepsaného profilu a spádu, s přehozením výkopku na přilehlém terénu na vzdálenost do 3 m od podélné osy rýhy nebo s naložením výkopku na dopravní prostředek.</v>
      </c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01" t="s">
        <v>3034</v>
      </c>
      <c r="D31" s="193"/>
      <c r="E31" s="194">
        <v>49.92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305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1">
        <v>4</v>
      </c>
      <c r="B32" s="172" t="s">
        <v>3035</v>
      </c>
      <c r="C32" s="188" t="s">
        <v>3036</v>
      </c>
      <c r="D32" s="173" t="s">
        <v>298</v>
      </c>
      <c r="E32" s="174">
        <v>49.92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299</v>
      </c>
      <c r="S32" s="176" t="s">
        <v>239</v>
      </c>
      <c r="T32" s="177" t="s">
        <v>300</v>
      </c>
      <c r="U32" s="160">
        <v>0.64680000000000004</v>
      </c>
      <c r="V32" s="160">
        <f>ROUND(E32*U32,2)</f>
        <v>32.29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58"/>
      <c r="B33" s="159"/>
      <c r="C33" s="265" t="s">
        <v>925</v>
      </c>
      <c r="D33" s="266"/>
      <c r="E33" s="266"/>
      <c r="F33" s="266"/>
      <c r="G33" s="26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8" t="str">
        <f>C33</f>
        <v>zapažených i nezapažených s urovnáním dna do předepsaného profilu a spádu, s přehozením výkopku na přilehlém terénu na vzdálenost do 3 m od podélné osy rýhy nebo s naložením výkopku na dopravní prostředek.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01" t="s">
        <v>3034</v>
      </c>
      <c r="D34" s="193"/>
      <c r="E34" s="194">
        <v>49.92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305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1">
        <v>5</v>
      </c>
      <c r="B35" s="172" t="s">
        <v>3037</v>
      </c>
      <c r="C35" s="188" t="s">
        <v>3038</v>
      </c>
      <c r="D35" s="173" t="s">
        <v>298</v>
      </c>
      <c r="E35" s="174">
        <v>63.18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299</v>
      </c>
      <c r="S35" s="176" t="s">
        <v>239</v>
      </c>
      <c r="T35" s="177" t="s">
        <v>300</v>
      </c>
      <c r="U35" s="160">
        <v>3.1309999999999998</v>
      </c>
      <c r="V35" s="160">
        <f>ROUND(E35*U35,2)</f>
        <v>197.82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33.75" outlineLevel="1" x14ac:dyDescent="0.2">
      <c r="A36" s="158"/>
      <c r="B36" s="159"/>
      <c r="C36" s="265" t="s">
        <v>3039</v>
      </c>
      <c r="D36" s="266"/>
      <c r="E36" s="266"/>
      <c r="F36" s="266"/>
      <c r="G36" s="266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8" t="str">
        <f>C36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01" t="s">
        <v>3040</v>
      </c>
      <c r="D37" s="193"/>
      <c r="E37" s="194">
        <v>63.18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305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1">
        <v>6</v>
      </c>
      <c r="B38" s="172" t="s">
        <v>936</v>
      </c>
      <c r="C38" s="188" t="s">
        <v>937</v>
      </c>
      <c r="D38" s="173" t="s">
        <v>298</v>
      </c>
      <c r="E38" s="174">
        <v>2264.4814999999999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 t="s">
        <v>299</v>
      </c>
      <c r="S38" s="176" t="s">
        <v>239</v>
      </c>
      <c r="T38" s="177" t="s">
        <v>300</v>
      </c>
      <c r="U38" s="160">
        <v>1.0999999999999999E-2</v>
      </c>
      <c r="V38" s="160">
        <f>ROUND(E38*U38,2)</f>
        <v>24.91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415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65" t="s">
        <v>309</v>
      </c>
      <c r="D39" s="266"/>
      <c r="E39" s="266"/>
      <c r="F39" s="266"/>
      <c r="G39" s="266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01" t="s">
        <v>3041</v>
      </c>
      <c r="D40" s="193"/>
      <c r="E40" s="194">
        <v>261.7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305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01" t="s">
        <v>3042</v>
      </c>
      <c r="D41" s="193"/>
      <c r="E41" s="194">
        <v>1889.6814999999999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305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01" t="s">
        <v>3043</v>
      </c>
      <c r="D42" s="193"/>
      <c r="E42" s="194">
        <v>49.92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305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01" t="s">
        <v>3044</v>
      </c>
      <c r="D43" s="193"/>
      <c r="E43" s="194">
        <v>63.18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305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33.75" outlineLevel="1" x14ac:dyDescent="0.2">
      <c r="A44" s="171">
        <v>7</v>
      </c>
      <c r="B44" s="172" t="s">
        <v>940</v>
      </c>
      <c r="C44" s="188" t="s">
        <v>941</v>
      </c>
      <c r="D44" s="173" t="s">
        <v>298</v>
      </c>
      <c r="E44" s="174">
        <v>30041.7225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299</v>
      </c>
      <c r="S44" s="176" t="s">
        <v>239</v>
      </c>
      <c r="T44" s="177" t="s">
        <v>300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415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65" t="s">
        <v>309</v>
      </c>
      <c r="D45" s="266"/>
      <c r="E45" s="266"/>
      <c r="F45" s="266"/>
      <c r="G45" s="266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02" t="s">
        <v>319</v>
      </c>
      <c r="D46" s="195"/>
      <c r="E46" s="196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03" t="s">
        <v>3045</v>
      </c>
      <c r="D47" s="195"/>
      <c r="E47" s="196">
        <v>1889.6814999999999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305</v>
      </c>
      <c r="AH47" s="151">
        <v>2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03" t="s">
        <v>3046</v>
      </c>
      <c r="D48" s="195"/>
      <c r="E48" s="196">
        <v>49.92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305</v>
      </c>
      <c r="AH48" s="151">
        <v>2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03" t="s">
        <v>3047</v>
      </c>
      <c r="D49" s="195"/>
      <c r="E49" s="196">
        <v>63.18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305</v>
      </c>
      <c r="AH49" s="151">
        <v>2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04" t="s">
        <v>322</v>
      </c>
      <c r="D50" s="197"/>
      <c r="E50" s="198">
        <v>2002.7815000000001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305</v>
      </c>
      <c r="AH50" s="151">
        <v>3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02" t="s">
        <v>323</v>
      </c>
      <c r="D51" s="195"/>
      <c r="E51" s="196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01" t="s">
        <v>3048</v>
      </c>
      <c r="D52" s="193"/>
      <c r="E52" s="194">
        <v>30041.7225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305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1">
        <v>8</v>
      </c>
      <c r="B53" s="172" t="s">
        <v>3049</v>
      </c>
      <c r="C53" s="188" t="s">
        <v>3050</v>
      </c>
      <c r="D53" s="173" t="s">
        <v>298</v>
      </c>
      <c r="E53" s="174">
        <v>261.7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299</v>
      </c>
      <c r="S53" s="176" t="s">
        <v>239</v>
      </c>
      <c r="T53" s="177" t="s">
        <v>300</v>
      </c>
      <c r="U53" s="160">
        <v>5.2999999999999999E-2</v>
      </c>
      <c r="V53" s="160">
        <f>ROUND(E53*U53,2)</f>
        <v>13.87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415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01" t="s">
        <v>3051</v>
      </c>
      <c r="D54" s="193"/>
      <c r="E54" s="194">
        <v>261.7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305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71">
        <v>9</v>
      </c>
      <c r="B55" s="172" t="s">
        <v>310</v>
      </c>
      <c r="C55" s="188" t="s">
        <v>311</v>
      </c>
      <c r="D55" s="173" t="s">
        <v>298</v>
      </c>
      <c r="E55" s="174">
        <v>2264.4814999999999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 t="s">
        <v>299</v>
      </c>
      <c r="S55" s="176" t="s">
        <v>239</v>
      </c>
      <c r="T55" s="177" t="s">
        <v>300</v>
      </c>
      <c r="U55" s="160">
        <v>8.9999999999999993E-3</v>
      </c>
      <c r="V55" s="160">
        <f>ROUND(E55*U55,2)</f>
        <v>20.38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01" t="s">
        <v>3041</v>
      </c>
      <c r="D56" s="193"/>
      <c r="E56" s="194">
        <v>261.7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305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01" t="s">
        <v>3042</v>
      </c>
      <c r="D57" s="193"/>
      <c r="E57" s="194">
        <v>1889.6814999999999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305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01" t="s">
        <v>3043</v>
      </c>
      <c r="D58" s="193"/>
      <c r="E58" s="194">
        <v>49.92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305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01" t="s">
        <v>3044</v>
      </c>
      <c r="D59" s="193"/>
      <c r="E59" s="194">
        <v>63.18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305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1">
        <v>10</v>
      </c>
      <c r="B60" s="172" t="s">
        <v>3052</v>
      </c>
      <c r="C60" s="188" t="s">
        <v>3053</v>
      </c>
      <c r="D60" s="173" t="s">
        <v>298</v>
      </c>
      <c r="E60" s="174">
        <v>56.837299999999999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299</v>
      </c>
      <c r="S60" s="176" t="s">
        <v>239</v>
      </c>
      <c r="T60" s="177" t="s">
        <v>300</v>
      </c>
      <c r="U60" s="160">
        <v>0.20200000000000001</v>
      </c>
      <c r="V60" s="160">
        <f>ROUND(E60*U60,2)</f>
        <v>11.48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65" t="s">
        <v>947</v>
      </c>
      <c r="D61" s="266"/>
      <c r="E61" s="266"/>
      <c r="F61" s="266"/>
      <c r="G61" s="266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01" t="s">
        <v>3040</v>
      </c>
      <c r="D62" s="193"/>
      <c r="E62" s="194">
        <v>63.18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305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01" t="s">
        <v>3054</v>
      </c>
      <c r="D63" s="193"/>
      <c r="E63" s="194">
        <v>-5.5106999999999999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305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01" t="s">
        <v>3055</v>
      </c>
      <c r="D64" s="193"/>
      <c r="E64" s="194">
        <v>-0.83199999999999996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305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1">
        <v>11</v>
      </c>
      <c r="B65" s="172" t="s">
        <v>3056</v>
      </c>
      <c r="C65" s="188" t="s">
        <v>3057</v>
      </c>
      <c r="D65" s="173" t="s">
        <v>327</v>
      </c>
      <c r="E65" s="174">
        <v>2617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239</v>
      </c>
      <c r="T65" s="177" t="s">
        <v>300</v>
      </c>
      <c r="U65" s="160">
        <v>0.06</v>
      </c>
      <c r="V65" s="160">
        <f>ROUND(E65*U65,2)</f>
        <v>157.02000000000001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415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01" t="s">
        <v>3058</v>
      </c>
      <c r="D66" s="193"/>
      <c r="E66" s="194">
        <v>2617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305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71">
        <v>12</v>
      </c>
      <c r="B67" s="172" t="s">
        <v>951</v>
      </c>
      <c r="C67" s="188" t="s">
        <v>952</v>
      </c>
      <c r="D67" s="173" t="s">
        <v>327</v>
      </c>
      <c r="E67" s="174">
        <v>4968.1099999999997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299</v>
      </c>
      <c r="S67" s="176" t="s">
        <v>253</v>
      </c>
      <c r="T67" s="177" t="s">
        <v>254</v>
      </c>
      <c r="U67" s="160">
        <v>1.7999999999999999E-2</v>
      </c>
      <c r="V67" s="160">
        <f>ROUND(E67*U67,2)</f>
        <v>89.43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65" t="s">
        <v>953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01" t="s">
        <v>3059</v>
      </c>
      <c r="D69" s="193"/>
      <c r="E69" s="194">
        <v>69.459999999999994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305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01" t="s">
        <v>3060</v>
      </c>
      <c r="D70" s="193"/>
      <c r="E70" s="194">
        <v>4364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305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01" t="s">
        <v>3061</v>
      </c>
      <c r="D71" s="193"/>
      <c r="E71" s="194">
        <v>534.65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305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1">
        <v>13</v>
      </c>
      <c r="B72" s="172" t="s">
        <v>3062</v>
      </c>
      <c r="C72" s="188" t="s">
        <v>3063</v>
      </c>
      <c r="D72" s="173" t="s">
        <v>327</v>
      </c>
      <c r="E72" s="174">
        <v>2617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6" t="s">
        <v>299</v>
      </c>
      <c r="S72" s="176" t="s">
        <v>239</v>
      </c>
      <c r="T72" s="177" t="s">
        <v>300</v>
      </c>
      <c r="U72" s="160">
        <v>1.2E-2</v>
      </c>
      <c r="V72" s="160">
        <f>ROUND(E72*U72,2)</f>
        <v>31.4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65" t="s">
        <v>3064</v>
      </c>
      <c r="D73" s="266"/>
      <c r="E73" s="266"/>
      <c r="F73" s="266"/>
      <c r="G73" s="266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01" t="s">
        <v>3058</v>
      </c>
      <c r="D74" s="193"/>
      <c r="E74" s="194">
        <v>2617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305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1">
        <v>14</v>
      </c>
      <c r="B75" s="172" t="s">
        <v>3065</v>
      </c>
      <c r="C75" s="188" t="s">
        <v>3066</v>
      </c>
      <c r="D75" s="173" t="s">
        <v>3067</v>
      </c>
      <c r="E75" s="174">
        <v>261.7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253</v>
      </c>
      <c r="T75" s="177" t="s">
        <v>254</v>
      </c>
      <c r="U75" s="160">
        <v>0</v>
      </c>
      <c r="V75" s="160">
        <f>ROUND(E75*U75,2)</f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01" t="s">
        <v>3051</v>
      </c>
      <c r="D76" s="193"/>
      <c r="E76" s="194">
        <v>261.7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305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1">
        <v>15</v>
      </c>
      <c r="B77" s="172" t="s">
        <v>960</v>
      </c>
      <c r="C77" s="188" t="s">
        <v>961</v>
      </c>
      <c r="D77" s="173" t="s">
        <v>298</v>
      </c>
      <c r="E77" s="174">
        <v>2002.7815000000001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6" t="s">
        <v>299</v>
      </c>
      <c r="S77" s="176" t="s">
        <v>239</v>
      </c>
      <c r="T77" s="177" t="s">
        <v>300</v>
      </c>
      <c r="U77" s="160">
        <v>0</v>
      </c>
      <c r="V77" s="160">
        <f>ROUND(E77*U77,2)</f>
        <v>0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415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01" t="s">
        <v>3068</v>
      </c>
      <c r="D78" s="193"/>
      <c r="E78" s="194">
        <v>1889.6814999999999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305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01" t="s">
        <v>3043</v>
      </c>
      <c r="D79" s="193"/>
      <c r="E79" s="194">
        <v>49.92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305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01" t="s">
        <v>3044</v>
      </c>
      <c r="D80" s="193"/>
      <c r="E80" s="194">
        <v>63.18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305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1">
        <v>16</v>
      </c>
      <c r="B81" s="172" t="s">
        <v>962</v>
      </c>
      <c r="C81" s="188" t="s">
        <v>963</v>
      </c>
      <c r="D81" s="173" t="s">
        <v>327</v>
      </c>
      <c r="E81" s="174">
        <v>4968.1099999999997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5.0000000000000001E-4</v>
      </c>
      <c r="O81" s="176">
        <f>ROUND(E81*N81,2)</f>
        <v>2.48</v>
      </c>
      <c r="P81" s="176">
        <v>0</v>
      </c>
      <c r="Q81" s="176">
        <f>ROUND(E81*P81,2)</f>
        <v>0</v>
      </c>
      <c r="R81" s="176" t="s">
        <v>964</v>
      </c>
      <c r="S81" s="176" t="s">
        <v>239</v>
      </c>
      <c r="T81" s="177" t="s">
        <v>300</v>
      </c>
      <c r="U81" s="160">
        <v>9.4E-2</v>
      </c>
      <c r="V81" s="160">
        <f>ROUND(E81*U81,2)</f>
        <v>467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01" t="s">
        <v>3059</v>
      </c>
      <c r="D82" s="193"/>
      <c r="E82" s="194">
        <v>69.459999999999994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305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01" t="s">
        <v>3060</v>
      </c>
      <c r="D83" s="193"/>
      <c r="E83" s="194">
        <v>4364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305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01" t="s">
        <v>3061</v>
      </c>
      <c r="D84" s="193"/>
      <c r="E84" s="194">
        <v>534.65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305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1">
        <v>17</v>
      </c>
      <c r="B85" s="172" t="s">
        <v>3069</v>
      </c>
      <c r="C85" s="188" t="s">
        <v>3070</v>
      </c>
      <c r="D85" s="173" t="s">
        <v>860</v>
      </c>
      <c r="E85" s="174">
        <v>130.85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1E-3</v>
      </c>
      <c r="O85" s="176">
        <f>ROUND(E85*N85,2)</f>
        <v>0.13</v>
      </c>
      <c r="P85" s="176">
        <v>0</v>
      </c>
      <c r="Q85" s="176">
        <f>ROUND(E85*P85,2)</f>
        <v>0</v>
      </c>
      <c r="R85" s="176" t="s">
        <v>459</v>
      </c>
      <c r="S85" s="176" t="s">
        <v>239</v>
      </c>
      <c r="T85" s="177" t="s">
        <v>300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460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01" t="s">
        <v>3071</v>
      </c>
      <c r="D86" s="193"/>
      <c r="E86" s="194">
        <v>130.85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305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1">
        <v>18</v>
      </c>
      <c r="B87" s="172" t="s">
        <v>3072</v>
      </c>
      <c r="C87" s="188" t="s">
        <v>3073</v>
      </c>
      <c r="D87" s="173" t="s">
        <v>3074</v>
      </c>
      <c r="E87" s="174">
        <v>104.23961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>
        <v>1</v>
      </c>
      <c r="O87" s="176">
        <f>ROUND(E87*N87,2)</f>
        <v>104.24</v>
      </c>
      <c r="P87" s="176">
        <v>0</v>
      </c>
      <c r="Q87" s="176">
        <f>ROUND(E87*P87,2)</f>
        <v>0</v>
      </c>
      <c r="R87" s="176" t="s">
        <v>459</v>
      </c>
      <c r="S87" s="176" t="s">
        <v>239</v>
      </c>
      <c r="T87" s="177" t="s">
        <v>300</v>
      </c>
      <c r="U87" s="160">
        <v>0</v>
      </c>
      <c r="V87" s="160">
        <f>ROUND(E87*U87,2)</f>
        <v>0</v>
      </c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504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02" t="s">
        <v>319</v>
      </c>
      <c r="D88" s="195"/>
      <c r="E88" s="196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03" t="s">
        <v>3075</v>
      </c>
      <c r="D89" s="195"/>
      <c r="E89" s="196">
        <v>63.18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305</v>
      </c>
      <c r="AH89" s="151">
        <v>2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03" t="s">
        <v>3076</v>
      </c>
      <c r="D90" s="195"/>
      <c r="E90" s="196">
        <v>-5.5106999999999999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305</v>
      </c>
      <c r="AH90" s="151">
        <v>2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03" t="s">
        <v>3077</v>
      </c>
      <c r="D91" s="195"/>
      <c r="E91" s="196">
        <v>-0.83199999999999996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305</v>
      </c>
      <c r="AH91" s="151">
        <v>2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04" t="s">
        <v>322</v>
      </c>
      <c r="D92" s="197"/>
      <c r="E92" s="198">
        <v>56.837299999999999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305</v>
      </c>
      <c r="AH92" s="151">
        <v>3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02" t="s">
        <v>323</v>
      </c>
      <c r="D93" s="195"/>
      <c r="E93" s="196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01" t="s">
        <v>3078</v>
      </c>
      <c r="D94" s="193"/>
      <c r="E94" s="194">
        <v>104.23961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305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165" t="s">
        <v>234</v>
      </c>
      <c r="B95" s="166" t="s">
        <v>111</v>
      </c>
      <c r="C95" s="187" t="s">
        <v>112</v>
      </c>
      <c r="D95" s="167"/>
      <c r="E95" s="168"/>
      <c r="F95" s="169"/>
      <c r="G95" s="169">
        <f>SUMIF(AG96:AG112,"&lt;&gt;NOR",G96:G112)</f>
        <v>0</v>
      </c>
      <c r="H95" s="169"/>
      <c r="I95" s="169">
        <f>SUM(I96:I112)</f>
        <v>0</v>
      </c>
      <c r="J95" s="169"/>
      <c r="K95" s="169">
        <f>SUM(K96:K112)</f>
        <v>0</v>
      </c>
      <c r="L95" s="169"/>
      <c r="M95" s="169">
        <f>SUM(M96:M112)</f>
        <v>0</v>
      </c>
      <c r="N95" s="169"/>
      <c r="O95" s="169">
        <f>SUM(O96:O112)</f>
        <v>79.27</v>
      </c>
      <c r="P95" s="169"/>
      <c r="Q95" s="169">
        <f>SUM(Q96:Q112)</f>
        <v>0</v>
      </c>
      <c r="R95" s="169"/>
      <c r="S95" s="169"/>
      <c r="T95" s="170"/>
      <c r="U95" s="164"/>
      <c r="V95" s="164">
        <f>SUM(V96:V112)</f>
        <v>137.34</v>
      </c>
      <c r="W95" s="164"/>
      <c r="AG95" t="s">
        <v>235</v>
      </c>
    </row>
    <row r="96" spans="1:60" outlineLevel="1" x14ac:dyDescent="0.2">
      <c r="A96" s="171">
        <v>19</v>
      </c>
      <c r="B96" s="172" t="s">
        <v>3079</v>
      </c>
      <c r="C96" s="188" t="s">
        <v>3080</v>
      </c>
      <c r="D96" s="173" t="s">
        <v>298</v>
      </c>
      <c r="E96" s="174">
        <v>37.44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1.665</v>
      </c>
      <c r="O96" s="176">
        <f>ROUND(E96*N96,2)</f>
        <v>62.34</v>
      </c>
      <c r="P96" s="176">
        <v>0</v>
      </c>
      <c r="Q96" s="176">
        <f>ROUND(E96*P96,2)</f>
        <v>0</v>
      </c>
      <c r="R96" s="176"/>
      <c r="S96" s="176" t="s">
        <v>239</v>
      </c>
      <c r="T96" s="177" t="s">
        <v>300</v>
      </c>
      <c r="U96" s="160">
        <v>0.92</v>
      </c>
      <c r="V96" s="160">
        <f>ROUND(E96*U96,2)</f>
        <v>34.44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01" t="s">
        <v>3081</v>
      </c>
      <c r="D97" s="193"/>
      <c r="E97" s="194">
        <v>37.44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305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1">
        <v>20</v>
      </c>
      <c r="B98" s="172" t="s">
        <v>3082</v>
      </c>
      <c r="C98" s="188" t="s">
        <v>3083</v>
      </c>
      <c r="D98" s="173" t="s">
        <v>342</v>
      </c>
      <c r="E98" s="174">
        <v>312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 t="s">
        <v>2140</v>
      </c>
      <c r="S98" s="176" t="s">
        <v>239</v>
      </c>
      <c r="T98" s="177" t="s">
        <v>300</v>
      </c>
      <c r="U98" s="160">
        <v>5.5E-2</v>
      </c>
      <c r="V98" s="160">
        <f>ROUND(E98*U98,2)</f>
        <v>17.16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01" t="s">
        <v>3084</v>
      </c>
      <c r="D99" s="193"/>
      <c r="E99" s="194">
        <v>312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305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1">
        <v>21</v>
      </c>
      <c r="B100" s="172" t="s">
        <v>3085</v>
      </c>
      <c r="C100" s="188" t="s">
        <v>3086</v>
      </c>
      <c r="D100" s="173" t="s">
        <v>327</v>
      </c>
      <c r="E100" s="174">
        <v>499.2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6">
        <v>1.8000000000000001E-4</v>
      </c>
      <c r="O100" s="176">
        <f>ROUND(E100*N100,2)</f>
        <v>0.09</v>
      </c>
      <c r="P100" s="176">
        <v>0</v>
      </c>
      <c r="Q100" s="176">
        <f>ROUND(E100*P100,2)</f>
        <v>0</v>
      </c>
      <c r="R100" s="176"/>
      <c r="S100" s="176" t="s">
        <v>239</v>
      </c>
      <c r="T100" s="177" t="s">
        <v>300</v>
      </c>
      <c r="U100" s="160">
        <v>7.4999999999999997E-2</v>
      </c>
      <c r="V100" s="160">
        <f>ROUND(E100*U100,2)</f>
        <v>37.44</v>
      </c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415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01" t="s">
        <v>3087</v>
      </c>
      <c r="D101" s="193"/>
      <c r="E101" s="194">
        <v>499.2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305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1">
        <v>22</v>
      </c>
      <c r="B102" s="172" t="s">
        <v>3088</v>
      </c>
      <c r="C102" s="188" t="s">
        <v>3089</v>
      </c>
      <c r="D102" s="173" t="s">
        <v>298</v>
      </c>
      <c r="E102" s="174">
        <v>12.48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1.1322000000000001</v>
      </c>
      <c r="O102" s="176">
        <f>ROUND(E102*N102,2)</f>
        <v>14.13</v>
      </c>
      <c r="P102" s="176">
        <v>0</v>
      </c>
      <c r="Q102" s="176">
        <f>ROUND(E102*P102,2)</f>
        <v>0</v>
      </c>
      <c r="R102" s="176" t="s">
        <v>2140</v>
      </c>
      <c r="S102" s="176" t="s">
        <v>239</v>
      </c>
      <c r="T102" s="177" t="s">
        <v>300</v>
      </c>
      <c r="U102" s="160">
        <v>1.6950000000000001</v>
      </c>
      <c r="V102" s="160">
        <f>ROUND(E102*U102,2)</f>
        <v>21.15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65" t="s">
        <v>2141</v>
      </c>
      <c r="D103" s="266"/>
      <c r="E103" s="266"/>
      <c r="F103" s="266"/>
      <c r="G103" s="266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01" t="s">
        <v>3090</v>
      </c>
      <c r="D104" s="193"/>
      <c r="E104" s="194">
        <v>12.48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305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1">
        <v>23</v>
      </c>
      <c r="B105" s="172" t="s">
        <v>3091</v>
      </c>
      <c r="C105" s="188" t="s">
        <v>3092</v>
      </c>
      <c r="D105" s="173" t="s">
        <v>298</v>
      </c>
      <c r="E105" s="174">
        <v>0.83199999999999996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2.492</v>
      </c>
      <c r="O105" s="176">
        <f>ROUND(E105*N105,2)</f>
        <v>2.0699999999999998</v>
      </c>
      <c r="P105" s="176">
        <v>0</v>
      </c>
      <c r="Q105" s="176">
        <f>ROUND(E105*P105,2)</f>
        <v>0</v>
      </c>
      <c r="R105" s="176" t="s">
        <v>2140</v>
      </c>
      <c r="S105" s="176" t="s">
        <v>239</v>
      </c>
      <c r="T105" s="177" t="s">
        <v>300</v>
      </c>
      <c r="U105" s="160">
        <v>1.4490000000000001</v>
      </c>
      <c r="V105" s="160">
        <f>ROUND(E105*U105,2)</f>
        <v>1.21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65" t="s">
        <v>3093</v>
      </c>
      <c r="D106" s="266"/>
      <c r="E106" s="266"/>
      <c r="F106" s="266"/>
      <c r="G106" s="266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01" t="s">
        <v>3094</v>
      </c>
      <c r="D107" s="193"/>
      <c r="E107" s="194">
        <v>0.83199999999999996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305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9">
        <v>24</v>
      </c>
      <c r="B108" s="180" t="s">
        <v>3095</v>
      </c>
      <c r="C108" s="189" t="s">
        <v>3096</v>
      </c>
      <c r="D108" s="181" t="s">
        <v>252</v>
      </c>
      <c r="E108" s="182">
        <v>15</v>
      </c>
      <c r="F108" s="183"/>
      <c r="G108" s="184">
        <f>ROUND(E108*F108,2)</f>
        <v>0</v>
      </c>
      <c r="H108" s="183"/>
      <c r="I108" s="184">
        <f>ROUND(E108*H108,2)</f>
        <v>0</v>
      </c>
      <c r="J108" s="183"/>
      <c r="K108" s="184">
        <f>ROUND(E108*J108,2)</f>
        <v>0</v>
      </c>
      <c r="L108" s="184">
        <v>21</v>
      </c>
      <c r="M108" s="184">
        <f>G108*(1+L108/100)</f>
        <v>0</v>
      </c>
      <c r="N108" s="184">
        <v>2.0039999999999999E-2</v>
      </c>
      <c r="O108" s="184">
        <f>ROUND(E108*N108,2)</f>
        <v>0.3</v>
      </c>
      <c r="P108" s="184">
        <v>0</v>
      </c>
      <c r="Q108" s="184">
        <f>ROUND(E108*P108,2)</f>
        <v>0</v>
      </c>
      <c r="R108" s="184"/>
      <c r="S108" s="184" t="s">
        <v>239</v>
      </c>
      <c r="T108" s="185" t="s">
        <v>300</v>
      </c>
      <c r="U108" s="160">
        <v>1.7290000000000001</v>
      </c>
      <c r="V108" s="160">
        <f>ROUND(E108*U108,2)</f>
        <v>25.94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415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1">
        <v>25</v>
      </c>
      <c r="B109" s="172" t="s">
        <v>3097</v>
      </c>
      <c r="C109" s="188" t="s">
        <v>3098</v>
      </c>
      <c r="D109" s="173" t="s">
        <v>342</v>
      </c>
      <c r="E109" s="174">
        <v>340.08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4.8000000000000001E-4</v>
      </c>
      <c r="O109" s="176">
        <f>ROUND(E109*N109,2)</f>
        <v>0.16</v>
      </c>
      <c r="P109" s="176">
        <v>0</v>
      </c>
      <c r="Q109" s="176">
        <f>ROUND(E109*P109,2)</f>
        <v>0</v>
      </c>
      <c r="R109" s="176" t="s">
        <v>459</v>
      </c>
      <c r="S109" s="176" t="s">
        <v>239</v>
      </c>
      <c r="T109" s="177" t="s">
        <v>300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504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01" t="s">
        <v>3099</v>
      </c>
      <c r="D110" s="193"/>
      <c r="E110" s="194">
        <v>340.08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305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1">
        <v>26</v>
      </c>
      <c r="B111" s="172" t="s">
        <v>3100</v>
      </c>
      <c r="C111" s="188" t="s">
        <v>3101</v>
      </c>
      <c r="D111" s="173" t="s">
        <v>327</v>
      </c>
      <c r="E111" s="174">
        <v>599.04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6">
        <v>2.9999999999999997E-4</v>
      </c>
      <c r="O111" s="176">
        <f>ROUND(E111*N111,2)</f>
        <v>0.18</v>
      </c>
      <c r="P111" s="176">
        <v>0</v>
      </c>
      <c r="Q111" s="176">
        <f>ROUND(E111*P111,2)</f>
        <v>0</v>
      </c>
      <c r="R111" s="176" t="s">
        <v>459</v>
      </c>
      <c r="S111" s="176" t="s">
        <v>239</v>
      </c>
      <c r="T111" s="177" t="s">
        <v>300</v>
      </c>
      <c r="U111" s="160">
        <v>0</v>
      </c>
      <c r="V111" s="160">
        <f>ROUND(E111*U111,2)</f>
        <v>0</v>
      </c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460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01" t="s">
        <v>3102</v>
      </c>
      <c r="D112" s="193"/>
      <c r="E112" s="194">
        <v>599.04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305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5" t="s">
        <v>234</v>
      </c>
      <c r="B113" s="166" t="s">
        <v>87</v>
      </c>
      <c r="C113" s="187" t="s">
        <v>113</v>
      </c>
      <c r="D113" s="167"/>
      <c r="E113" s="168"/>
      <c r="F113" s="169"/>
      <c r="G113" s="169">
        <f>SUMIF(AG114:AG146,"&lt;&gt;NOR",G114:G146)</f>
        <v>0</v>
      </c>
      <c r="H113" s="169"/>
      <c r="I113" s="169">
        <f>SUM(I114:I146)</f>
        <v>0</v>
      </c>
      <c r="J113" s="169"/>
      <c r="K113" s="169">
        <f>SUM(K114:K146)</f>
        <v>0</v>
      </c>
      <c r="L113" s="169"/>
      <c r="M113" s="169">
        <f>SUM(M114:M146)</f>
        <v>0</v>
      </c>
      <c r="N113" s="169"/>
      <c r="O113" s="169">
        <f>SUM(O114:O146)</f>
        <v>4346.3000000000011</v>
      </c>
      <c r="P113" s="169"/>
      <c r="Q113" s="169">
        <f>SUM(Q114:Q146)</f>
        <v>0</v>
      </c>
      <c r="R113" s="169"/>
      <c r="S113" s="169"/>
      <c r="T113" s="170"/>
      <c r="U113" s="164"/>
      <c r="V113" s="164">
        <f>SUM(V114:V146)</f>
        <v>922.92</v>
      </c>
      <c r="W113" s="164"/>
      <c r="AG113" t="s">
        <v>235</v>
      </c>
    </row>
    <row r="114" spans="1:60" outlineLevel="1" x14ac:dyDescent="0.2">
      <c r="A114" s="171">
        <v>27</v>
      </c>
      <c r="B114" s="172" t="s">
        <v>1094</v>
      </c>
      <c r="C114" s="188" t="s">
        <v>1095</v>
      </c>
      <c r="D114" s="173" t="s">
        <v>327</v>
      </c>
      <c r="E114" s="174">
        <v>69.459999999999994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0.33074999999999999</v>
      </c>
      <c r="O114" s="176">
        <f>ROUND(E114*N114,2)</f>
        <v>22.97</v>
      </c>
      <c r="P114" s="176">
        <v>0</v>
      </c>
      <c r="Q114" s="176">
        <f>ROUND(E114*P114,2)</f>
        <v>0</v>
      </c>
      <c r="R114" s="176" t="s">
        <v>510</v>
      </c>
      <c r="S114" s="176" t="s">
        <v>239</v>
      </c>
      <c r="T114" s="177" t="s">
        <v>300</v>
      </c>
      <c r="U114" s="160">
        <v>2.5999999999999999E-2</v>
      </c>
      <c r="V114" s="160">
        <f>ROUND(E114*U114,2)</f>
        <v>1.81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301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01" t="s">
        <v>3103</v>
      </c>
      <c r="D115" s="193"/>
      <c r="E115" s="194">
        <v>69.459999999999994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305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1">
        <v>28</v>
      </c>
      <c r="B116" s="172" t="s">
        <v>1098</v>
      </c>
      <c r="C116" s="188" t="s">
        <v>1099</v>
      </c>
      <c r="D116" s="173" t="s">
        <v>327</v>
      </c>
      <c r="E116" s="174">
        <v>4898.6499999999996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0.55125000000000002</v>
      </c>
      <c r="O116" s="176">
        <f>ROUND(E116*N116,2)</f>
        <v>2700.38</v>
      </c>
      <c r="P116" s="176">
        <v>0</v>
      </c>
      <c r="Q116" s="176">
        <f>ROUND(E116*P116,2)</f>
        <v>0</v>
      </c>
      <c r="R116" s="176" t="s">
        <v>510</v>
      </c>
      <c r="S116" s="176" t="s">
        <v>239</v>
      </c>
      <c r="T116" s="177" t="s">
        <v>300</v>
      </c>
      <c r="U116" s="160">
        <v>2.7E-2</v>
      </c>
      <c r="V116" s="160">
        <f>ROUND(E116*U116,2)</f>
        <v>132.26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415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01" t="s">
        <v>3104</v>
      </c>
      <c r="D117" s="193"/>
      <c r="E117" s="194">
        <v>4364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305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01" t="s">
        <v>3061</v>
      </c>
      <c r="D118" s="193"/>
      <c r="E118" s="194">
        <v>534.65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305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71">
        <v>29</v>
      </c>
      <c r="B119" s="172" t="s">
        <v>3105</v>
      </c>
      <c r="C119" s="188" t="s">
        <v>3106</v>
      </c>
      <c r="D119" s="173" t="s">
        <v>327</v>
      </c>
      <c r="E119" s="174">
        <v>4096.6750000000002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>
        <v>0.13188</v>
      </c>
      <c r="O119" s="176">
        <f>ROUND(E119*N119,2)</f>
        <v>540.27</v>
      </c>
      <c r="P119" s="176">
        <v>0</v>
      </c>
      <c r="Q119" s="176">
        <f>ROUND(E119*P119,2)</f>
        <v>0</v>
      </c>
      <c r="R119" s="176" t="s">
        <v>510</v>
      </c>
      <c r="S119" s="176" t="s">
        <v>239</v>
      </c>
      <c r="T119" s="177" t="s">
        <v>300</v>
      </c>
      <c r="U119" s="160">
        <v>4.9000000000000002E-2</v>
      </c>
      <c r="V119" s="160">
        <f>ROUND(E119*U119,2)</f>
        <v>200.74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65" t="s">
        <v>1102</v>
      </c>
      <c r="D120" s="266"/>
      <c r="E120" s="266"/>
      <c r="F120" s="266"/>
      <c r="G120" s="266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01" t="s">
        <v>3107</v>
      </c>
      <c r="D121" s="193"/>
      <c r="E121" s="194">
        <v>4364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305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01" t="s">
        <v>3108</v>
      </c>
      <c r="D122" s="193"/>
      <c r="E122" s="194">
        <v>-267.32499999999999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305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71">
        <v>30</v>
      </c>
      <c r="B123" s="172" t="s">
        <v>1100</v>
      </c>
      <c r="C123" s="188" t="s">
        <v>1101</v>
      </c>
      <c r="D123" s="173" t="s">
        <v>327</v>
      </c>
      <c r="E123" s="174">
        <v>4096.6750000000002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>
        <v>0.15826000000000001</v>
      </c>
      <c r="O123" s="176">
        <f>ROUND(E123*N123,2)</f>
        <v>648.34</v>
      </c>
      <c r="P123" s="176">
        <v>0</v>
      </c>
      <c r="Q123" s="176">
        <f>ROUND(E123*P123,2)</f>
        <v>0</v>
      </c>
      <c r="R123" s="176" t="s">
        <v>510</v>
      </c>
      <c r="S123" s="176" t="s">
        <v>239</v>
      </c>
      <c r="T123" s="177" t="s">
        <v>300</v>
      </c>
      <c r="U123" s="160">
        <v>5.6000000000000001E-2</v>
      </c>
      <c r="V123" s="160">
        <f>ROUND(E123*U123,2)</f>
        <v>229.41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415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65" t="s">
        <v>1102</v>
      </c>
      <c r="D124" s="266"/>
      <c r="E124" s="266"/>
      <c r="F124" s="266"/>
      <c r="G124" s="266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01" t="s">
        <v>3107</v>
      </c>
      <c r="D125" s="193"/>
      <c r="E125" s="194">
        <v>4364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305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01" t="s">
        <v>3108</v>
      </c>
      <c r="D126" s="193"/>
      <c r="E126" s="194">
        <v>-267.32499999999999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305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71">
        <v>31</v>
      </c>
      <c r="B127" s="172" t="s">
        <v>1106</v>
      </c>
      <c r="C127" s="188" t="s">
        <v>1107</v>
      </c>
      <c r="D127" s="173" t="s">
        <v>327</v>
      </c>
      <c r="E127" s="174">
        <v>8193.35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7.1000000000000002E-4</v>
      </c>
      <c r="O127" s="176">
        <f>ROUND(E127*N127,2)</f>
        <v>5.82</v>
      </c>
      <c r="P127" s="176">
        <v>0</v>
      </c>
      <c r="Q127" s="176">
        <f>ROUND(E127*P127,2)</f>
        <v>0</v>
      </c>
      <c r="R127" s="176" t="s">
        <v>510</v>
      </c>
      <c r="S127" s="176" t="s">
        <v>239</v>
      </c>
      <c r="T127" s="177" t="s">
        <v>300</v>
      </c>
      <c r="U127" s="160">
        <v>2E-3</v>
      </c>
      <c r="V127" s="160">
        <f>ROUND(E127*U127,2)</f>
        <v>16.39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02" t="s">
        <v>319</v>
      </c>
      <c r="D128" s="195"/>
      <c r="E128" s="196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03" t="s">
        <v>3109</v>
      </c>
      <c r="D129" s="195"/>
      <c r="E129" s="196">
        <v>4364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305</v>
      </c>
      <c r="AH129" s="151">
        <v>2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03" t="s">
        <v>3110</v>
      </c>
      <c r="D130" s="195"/>
      <c r="E130" s="196">
        <v>-267.32499999999999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305</v>
      </c>
      <c r="AH130" s="151">
        <v>2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203" t="s">
        <v>1322</v>
      </c>
      <c r="D131" s="195"/>
      <c r="E131" s="196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305</v>
      </c>
      <c r="AH131" s="151">
        <v>2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02" t="s">
        <v>323</v>
      </c>
      <c r="D132" s="195"/>
      <c r="E132" s="196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305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01" t="s">
        <v>3111</v>
      </c>
      <c r="D133" s="193"/>
      <c r="E133" s="194">
        <v>8193.35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305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2.5" outlineLevel="1" x14ac:dyDescent="0.2">
      <c r="A134" s="171">
        <v>32</v>
      </c>
      <c r="B134" s="172" t="s">
        <v>1108</v>
      </c>
      <c r="C134" s="188" t="s">
        <v>1109</v>
      </c>
      <c r="D134" s="173" t="s">
        <v>327</v>
      </c>
      <c r="E134" s="174">
        <v>4096.6750000000002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6">
        <v>0.10141</v>
      </c>
      <c r="O134" s="176">
        <f>ROUND(E134*N134,2)</f>
        <v>415.44</v>
      </c>
      <c r="P134" s="176">
        <v>0</v>
      </c>
      <c r="Q134" s="176">
        <f>ROUND(E134*P134,2)</f>
        <v>0</v>
      </c>
      <c r="R134" s="176" t="s">
        <v>510</v>
      </c>
      <c r="S134" s="176" t="s">
        <v>239</v>
      </c>
      <c r="T134" s="177" t="s">
        <v>300</v>
      </c>
      <c r="U134" s="160">
        <v>6.4000000000000001E-2</v>
      </c>
      <c r="V134" s="160">
        <f>ROUND(E134*U134,2)</f>
        <v>262.19</v>
      </c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301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01" t="s">
        <v>3107</v>
      </c>
      <c r="D135" s="193"/>
      <c r="E135" s="194">
        <v>4364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305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01" t="s">
        <v>3108</v>
      </c>
      <c r="D136" s="193"/>
      <c r="E136" s="194">
        <v>-267.32499999999999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305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1">
        <v>33</v>
      </c>
      <c r="B137" s="172" t="s">
        <v>3112</v>
      </c>
      <c r="C137" s="188" t="s">
        <v>3113</v>
      </c>
      <c r="D137" s="173" t="s">
        <v>327</v>
      </c>
      <c r="E137" s="174">
        <v>69.459999999999994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5.5449999999999999E-2</v>
      </c>
      <c r="O137" s="176">
        <f>ROUND(E137*N137,2)</f>
        <v>3.85</v>
      </c>
      <c r="P137" s="176">
        <v>0</v>
      </c>
      <c r="Q137" s="176">
        <f>ROUND(E137*P137,2)</f>
        <v>0</v>
      </c>
      <c r="R137" s="176" t="s">
        <v>510</v>
      </c>
      <c r="S137" s="176" t="s">
        <v>239</v>
      </c>
      <c r="T137" s="177" t="s">
        <v>300</v>
      </c>
      <c r="U137" s="160">
        <v>0.52400000000000002</v>
      </c>
      <c r="V137" s="160">
        <f>ROUND(E137*U137,2)</f>
        <v>36.4</v>
      </c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58"/>
      <c r="B138" s="159"/>
      <c r="C138" s="265" t="s">
        <v>1114</v>
      </c>
      <c r="D138" s="266"/>
      <c r="E138" s="266"/>
      <c r="F138" s="266"/>
      <c r="G138" s="266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78" t="str">
        <f>C138</f>
        <v>s provedením lože z kameniva drceného, s vyplněním spár, s dvojitým hutněním a se smetením přebytečného materiálu na krajnici. S dodáním hmot pro lože a výplň spár.</v>
      </c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01" t="s">
        <v>3103</v>
      </c>
      <c r="D139" s="193"/>
      <c r="E139" s="194">
        <v>69.459999999999994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305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1">
        <v>34</v>
      </c>
      <c r="B140" s="172" t="s">
        <v>3114</v>
      </c>
      <c r="C140" s="188" t="s">
        <v>3115</v>
      </c>
      <c r="D140" s="173" t="s">
        <v>342</v>
      </c>
      <c r="E140" s="174">
        <v>81.2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6">
        <v>2.2399999999999998E-3</v>
      </c>
      <c r="O140" s="176">
        <f>ROUND(E140*N140,2)</f>
        <v>0.18</v>
      </c>
      <c r="P140" s="176">
        <v>0</v>
      </c>
      <c r="Q140" s="176">
        <f>ROUND(E140*P140,2)</f>
        <v>0</v>
      </c>
      <c r="R140" s="176"/>
      <c r="S140" s="176" t="s">
        <v>253</v>
      </c>
      <c r="T140" s="177" t="s">
        <v>263</v>
      </c>
      <c r="U140" s="160">
        <v>0.129</v>
      </c>
      <c r="V140" s="160">
        <f>ROUND(E140*U140,2)</f>
        <v>10.47</v>
      </c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301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01" t="s">
        <v>3116</v>
      </c>
      <c r="D141" s="193"/>
      <c r="E141" s="194">
        <v>81.2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305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 x14ac:dyDescent="0.2">
      <c r="A142" s="171">
        <v>35</v>
      </c>
      <c r="B142" s="172" t="s">
        <v>3117</v>
      </c>
      <c r="C142" s="188" t="s">
        <v>3118</v>
      </c>
      <c r="D142" s="173" t="s">
        <v>342</v>
      </c>
      <c r="E142" s="174">
        <v>73.400000000000006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>
        <v>0</v>
      </c>
      <c r="O142" s="176">
        <f>ROUND(E142*N142,2)</f>
        <v>0</v>
      </c>
      <c r="P142" s="176">
        <v>0</v>
      </c>
      <c r="Q142" s="176">
        <f>ROUND(E142*P142,2)</f>
        <v>0</v>
      </c>
      <c r="R142" s="176" t="s">
        <v>510</v>
      </c>
      <c r="S142" s="176" t="s">
        <v>239</v>
      </c>
      <c r="T142" s="177" t="s">
        <v>300</v>
      </c>
      <c r="U142" s="160">
        <v>0.45300000000000001</v>
      </c>
      <c r="V142" s="160">
        <f>ROUND(E142*U142,2)</f>
        <v>33.25</v>
      </c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65" t="s">
        <v>3119</v>
      </c>
      <c r="D143" s="266"/>
      <c r="E143" s="266"/>
      <c r="F143" s="266"/>
      <c r="G143" s="266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01" t="s">
        <v>3120</v>
      </c>
      <c r="D144" s="193"/>
      <c r="E144" s="194">
        <v>73.400000000000006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305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71">
        <v>36</v>
      </c>
      <c r="B145" s="172" t="s">
        <v>1129</v>
      </c>
      <c r="C145" s="188" t="s">
        <v>1130</v>
      </c>
      <c r="D145" s="173" t="s">
        <v>327</v>
      </c>
      <c r="E145" s="174">
        <v>70.154600000000002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0.129</v>
      </c>
      <c r="O145" s="176">
        <f>ROUND(E145*N145,2)</f>
        <v>9.0500000000000007</v>
      </c>
      <c r="P145" s="176">
        <v>0</v>
      </c>
      <c r="Q145" s="176">
        <f>ROUND(E145*P145,2)</f>
        <v>0</v>
      </c>
      <c r="R145" s="176" t="s">
        <v>459</v>
      </c>
      <c r="S145" s="176" t="s">
        <v>239</v>
      </c>
      <c r="T145" s="177" t="s">
        <v>300</v>
      </c>
      <c r="U145" s="160">
        <v>0</v>
      </c>
      <c r="V145" s="160">
        <f>ROUND(E145*U145,2)</f>
        <v>0</v>
      </c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460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01" t="s">
        <v>3121</v>
      </c>
      <c r="D146" s="193"/>
      <c r="E146" s="194">
        <v>70.154600000000002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305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x14ac:dyDescent="0.2">
      <c r="A147" s="165" t="s">
        <v>234</v>
      </c>
      <c r="B147" s="166" t="s">
        <v>128</v>
      </c>
      <c r="C147" s="187" t="s">
        <v>129</v>
      </c>
      <c r="D147" s="167"/>
      <c r="E147" s="168"/>
      <c r="F147" s="169"/>
      <c r="G147" s="169">
        <f>SUMIF(AG148:AG183,"&lt;&gt;NOR",G148:G183)</f>
        <v>0</v>
      </c>
      <c r="H147" s="169"/>
      <c r="I147" s="169">
        <f>SUM(I148:I183)</f>
        <v>0</v>
      </c>
      <c r="J147" s="169"/>
      <c r="K147" s="169">
        <f>SUM(K148:K183)</f>
        <v>0</v>
      </c>
      <c r="L147" s="169"/>
      <c r="M147" s="169">
        <f>SUM(M148:M183)</f>
        <v>0</v>
      </c>
      <c r="N147" s="169"/>
      <c r="O147" s="169">
        <f>SUM(O148:O183)</f>
        <v>19.36</v>
      </c>
      <c r="P147" s="169"/>
      <c r="Q147" s="169">
        <f>SUM(Q148:Q183)</f>
        <v>0</v>
      </c>
      <c r="R147" s="169"/>
      <c r="S147" s="169"/>
      <c r="T147" s="170"/>
      <c r="U147" s="164"/>
      <c r="V147" s="164">
        <f>SUM(V148:V183)</f>
        <v>81.599999999999994</v>
      </c>
      <c r="W147" s="164"/>
      <c r="AG147" t="s">
        <v>235</v>
      </c>
    </row>
    <row r="148" spans="1:60" ht="33.75" outlineLevel="1" x14ac:dyDescent="0.2">
      <c r="A148" s="171">
        <v>37</v>
      </c>
      <c r="B148" s="172" t="s">
        <v>3122</v>
      </c>
      <c r="C148" s="188" t="s">
        <v>3123</v>
      </c>
      <c r="D148" s="173" t="s">
        <v>252</v>
      </c>
      <c r="E148" s="174">
        <v>7.8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0.37252999999999997</v>
      </c>
      <c r="O148" s="176">
        <f>ROUND(E148*N148,2)</f>
        <v>2.91</v>
      </c>
      <c r="P148" s="176">
        <v>0</v>
      </c>
      <c r="Q148" s="176">
        <f>ROUND(E148*P148,2)</f>
        <v>0</v>
      </c>
      <c r="R148" s="176" t="s">
        <v>510</v>
      </c>
      <c r="S148" s="176" t="s">
        <v>239</v>
      </c>
      <c r="T148" s="177" t="s">
        <v>300</v>
      </c>
      <c r="U148" s="160">
        <v>0.38441999999999998</v>
      </c>
      <c r="V148" s="160">
        <f>ROUND(E148*U148,2)</f>
        <v>3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415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54" t="s">
        <v>3124</v>
      </c>
      <c r="D149" s="255"/>
      <c r="E149" s="255"/>
      <c r="F149" s="255"/>
      <c r="G149" s="255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243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01" t="s">
        <v>3125</v>
      </c>
      <c r="D150" s="193"/>
      <c r="E150" s="194">
        <v>7.8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305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ht="33.75" outlineLevel="1" x14ac:dyDescent="0.2">
      <c r="A151" s="171">
        <v>38</v>
      </c>
      <c r="B151" s="172" t="s">
        <v>3126</v>
      </c>
      <c r="C151" s="188" t="s">
        <v>3127</v>
      </c>
      <c r="D151" s="173" t="s">
        <v>252</v>
      </c>
      <c r="E151" s="174">
        <v>2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0.21672</v>
      </c>
      <c r="O151" s="176">
        <f>ROUND(E151*N151,2)</f>
        <v>0.43</v>
      </c>
      <c r="P151" s="176">
        <v>0</v>
      </c>
      <c r="Q151" s="176">
        <f>ROUND(E151*P151,2)</f>
        <v>0</v>
      </c>
      <c r="R151" s="176" t="s">
        <v>510</v>
      </c>
      <c r="S151" s="176" t="s">
        <v>239</v>
      </c>
      <c r="T151" s="177" t="s">
        <v>300</v>
      </c>
      <c r="U151" s="160">
        <v>0.38218000000000002</v>
      </c>
      <c r="V151" s="160">
        <f>ROUND(E151*U151,2)</f>
        <v>0.76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415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54" t="s">
        <v>3124</v>
      </c>
      <c r="D152" s="255"/>
      <c r="E152" s="255"/>
      <c r="F152" s="255"/>
      <c r="G152" s="255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243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01" t="s">
        <v>3128</v>
      </c>
      <c r="D153" s="193"/>
      <c r="E153" s="194">
        <v>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305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 x14ac:dyDescent="0.2">
      <c r="A154" s="171">
        <v>39</v>
      </c>
      <c r="B154" s="172" t="s">
        <v>3129</v>
      </c>
      <c r="C154" s="188" t="s">
        <v>3130</v>
      </c>
      <c r="D154" s="173" t="s">
        <v>252</v>
      </c>
      <c r="E154" s="174">
        <v>4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6">
        <v>5.6699999999999997E-3</v>
      </c>
      <c r="O154" s="176">
        <f>ROUND(E154*N154,2)</f>
        <v>0.02</v>
      </c>
      <c r="P154" s="176">
        <v>0</v>
      </c>
      <c r="Q154" s="176">
        <f>ROUND(E154*P154,2)</f>
        <v>0</v>
      </c>
      <c r="R154" s="176" t="s">
        <v>510</v>
      </c>
      <c r="S154" s="176" t="s">
        <v>239</v>
      </c>
      <c r="T154" s="177" t="s">
        <v>300</v>
      </c>
      <c r="U154" s="160">
        <v>0.02</v>
      </c>
      <c r="V154" s="160">
        <f>ROUND(E154*U154,2)</f>
        <v>0.08</v>
      </c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415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01" t="s">
        <v>3131</v>
      </c>
      <c r="D155" s="193"/>
      <c r="E155" s="194">
        <v>4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305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 x14ac:dyDescent="0.2">
      <c r="A156" s="171">
        <v>40</v>
      </c>
      <c r="B156" s="172" t="s">
        <v>3132</v>
      </c>
      <c r="C156" s="188" t="s">
        <v>3133</v>
      </c>
      <c r="D156" s="173" t="s">
        <v>252</v>
      </c>
      <c r="E156" s="174">
        <v>18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6">
        <v>1.9429999999999999E-2</v>
      </c>
      <c r="O156" s="176">
        <f>ROUND(E156*N156,2)</f>
        <v>0.35</v>
      </c>
      <c r="P156" s="176">
        <v>0</v>
      </c>
      <c r="Q156" s="176">
        <f>ROUND(E156*P156,2)</f>
        <v>0</v>
      </c>
      <c r="R156" s="176" t="s">
        <v>510</v>
      </c>
      <c r="S156" s="176" t="s">
        <v>239</v>
      </c>
      <c r="T156" s="177" t="s">
        <v>300</v>
      </c>
      <c r="U156" s="160">
        <v>0.05</v>
      </c>
      <c r="V156" s="160">
        <f>ROUND(E156*U156,2)</f>
        <v>0.9</v>
      </c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415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01" t="s">
        <v>3134</v>
      </c>
      <c r="D157" s="193"/>
      <c r="E157" s="194">
        <v>18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305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71">
        <v>41</v>
      </c>
      <c r="B158" s="172" t="s">
        <v>3135</v>
      </c>
      <c r="C158" s="188" t="s">
        <v>3136</v>
      </c>
      <c r="D158" s="173" t="s">
        <v>342</v>
      </c>
      <c r="E158" s="174">
        <v>7.8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0.17749999999999999</v>
      </c>
      <c r="O158" s="176">
        <f>ROUND(E158*N158,2)</f>
        <v>1.38</v>
      </c>
      <c r="P158" s="176">
        <v>0</v>
      </c>
      <c r="Q158" s="176">
        <f>ROUND(E158*P158,2)</f>
        <v>0</v>
      </c>
      <c r="R158" s="176" t="s">
        <v>510</v>
      </c>
      <c r="S158" s="176" t="s">
        <v>239</v>
      </c>
      <c r="T158" s="177" t="s">
        <v>300</v>
      </c>
      <c r="U158" s="160">
        <v>4.258E-2</v>
      </c>
      <c r="V158" s="160">
        <f>ROUND(E158*U158,2)</f>
        <v>0.33</v>
      </c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415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01" t="s">
        <v>3125</v>
      </c>
      <c r="D159" s="193"/>
      <c r="E159" s="194">
        <v>7.8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305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 x14ac:dyDescent="0.2">
      <c r="A160" s="171">
        <v>42</v>
      </c>
      <c r="B160" s="172" t="s">
        <v>3137</v>
      </c>
      <c r="C160" s="188" t="s">
        <v>3138</v>
      </c>
      <c r="D160" s="173" t="s">
        <v>252</v>
      </c>
      <c r="E160" s="174">
        <v>13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6">
        <v>0.34100000000000003</v>
      </c>
      <c r="O160" s="176">
        <f>ROUND(E160*N160,2)</f>
        <v>4.43</v>
      </c>
      <c r="P160" s="176">
        <v>0</v>
      </c>
      <c r="Q160" s="176">
        <f>ROUND(E160*P160,2)</f>
        <v>0</v>
      </c>
      <c r="R160" s="176" t="s">
        <v>2140</v>
      </c>
      <c r="S160" s="176" t="s">
        <v>239</v>
      </c>
      <c r="T160" s="177" t="s">
        <v>300</v>
      </c>
      <c r="U160" s="160">
        <v>4.1980000000000004</v>
      </c>
      <c r="V160" s="160">
        <f>ROUND(E160*U160,2)</f>
        <v>54.57</v>
      </c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65" t="s">
        <v>3139</v>
      </c>
      <c r="D161" s="266"/>
      <c r="E161" s="266"/>
      <c r="F161" s="266"/>
      <c r="G161" s="266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56" t="s">
        <v>3140</v>
      </c>
      <c r="D162" s="257"/>
      <c r="E162" s="257"/>
      <c r="F162" s="257"/>
      <c r="G162" s="257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243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56" t="s">
        <v>3141</v>
      </c>
      <c r="D163" s="257"/>
      <c r="E163" s="257"/>
      <c r="F163" s="257"/>
      <c r="G163" s="257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243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56" t="s">
        <v>3142</v>
      </c>
      <c r="D164" s="257"/>
      <c r="E164" s="257"/>
      <c r="F164" s="257"/>
      <c r="G164" s="257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243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56" t="s">
        <v>3143</v>
      </c>
      <c r="D165" s="257"/>
      <c r="E165" s="257"/>
      <c r="F165" s="257"/>
      <c r="G165" s="257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243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 x14ac:dyDescent="0.2">
      <c r="A166" s="158"/>
      <c r="B166" s="159"/>
      <c r="C166" s="256" t="s">
        <v>3144</v>
      </c>
      <c r="D166" s="257"/>
      <c r="E166" s="257"/>
      <c r="F166" s="257"/>
      <c r="G166" s="257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243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78" t="str">
        <f>C166</f>
        <v>b) litinové mříže; osazení mříží se oceňuje cenami souboru 89920 Osazení mříží litinových části A 01 tohoto sborníku; dodání mříží se oceňuje ve specifikaci, ztratné se nestanoví</v>
      </c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56" t="s">
        <v>3145</v>
      </c>
      <c r="D167" s="257"/>
      <c r="E167" s="257"/>
      <c r="F167" s="257"/>
      <c r="G167" s="257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243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01" t="s">
        <v>3146</v>
      </c>
      <c r="D168" s="193"/>
      <c r="E168" s="194">
        <v>13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305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 x14ac:dyDescent="0.2">
      <c r="A169" s="171">
        <v>43</v>
      </c>
      <c r="B169" s="172" t="s">
        <v>3147</v>
      </c>
      <c r="C169" s="188" t="s">
        <v>3148</v>
      </c>
      <c r="D169" s="173" t="s">
        <v>252</v>
      </c>
      <c r="E169" s="174">
        <v>13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6">
        <v>0.11436</v>
      </c>
      <c r="O169" s="176">
        <f>ROUND(E169*N169,2)</f>
        <v>1.49</v>
      </c>
      <c r="P169" s="176">
        <v>0</v>
      </c>
      <c r="Q169" s="176">
        <f>ROUND(E169*P169,2)</f>
        <v>0</v>
      </c>
      <c r="R169" s="176" t="s">
        <v>2140</v>
      </c>
      <c r="S169" s="176" t="s">
        <v>239</v>
      </c>
      <c r="T169" s="177" t="s">
        <v>300</v>
      </c>
      <c r="U169" s="160">
        <v>1.6890000000000001</v>
      </c>
      <c r="V169" s="160">
        <f>ROUND(E169*U169,2)</f>
        <v>21.96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301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65" t="s">
        <v>3149</v>
      </c>
      <c r="D170" s="266"/>
      <c r="E170" s="266"/>
      <c r="F170" s="266"/>
      <c r="G170" s="266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01" t="s">
        <v>3146</v>
      </c>
      <c r="D171" s="193"/>
      <c r="E171" s="194">
        <v>13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305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71">
        <v>44</v>
      </c>
      <c r="B172" s="172" t="s">
        <v>3150</v>
      </c>
      <c r="C172" s="188" t="s">
        <v>3151</v>
      </c>
      <c r="D172" s="173" t="s">
        <v>252</v>
      </c>
      <c r="E172" s="174">
        <v>13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21</v>
      </c>
      <c r="M172" s="176">
        <f>G172*(1+L172/100)</f>
        <v>0</v>
      </c>
      <c r="N172" s="176">
        <v>4.0000000000000001E-3</v>
      </c>
      <c r="O172" s="176">
        <f>ROUND(E172*N172,2)</f>
        <v>0.05</v>
      </c>
      <c r="P172" s="176">
        <v>0</v>
      </c>
      <c r="Q172" s="176">
        <f>ROUND(E172*P172,2)</f>
        <v>0</v>
      </c>
      <c r="R172" s="176" t="s">
        <v>459</v>
      </c>
      <c r="S172" s="176" t="s">
        <v>239</v>
      </c>
      <c r="T172" s="177" t="s">
        <v>300</v>
      </c>
      <c r="U172" s="160">
        <v>0</v>
      </c>
      <c r="V172" s="160">
        <f>ROUND(E172*U172,2)</f>
        <v>0</v>
      </c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460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01" t="s">
        <v>3146</v>
      </c>
      <c r="D173" s="193"/>
      <c r="E173" s="194">
        <v>13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305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71">
        <v>45</v>
      </c>
      <c r="B174" s="172" t="s">
        <v>3152</v>
      </c>
      <c r="C174" s="188" t="s">
        <v>3153</v>
      </c>
      <c r="D174" s="173" t="s">
        <v>252</v>
      </c>
      <c r="E174" s="174">
        <v>13.13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6.4000000000000001E-2</v>
      </c>
      <c r="O174" s="176">
        <f>ROUND(E174*N174,2)</f>
        <v>0.84</v>
      </c>
      <c r="P174" s="176">
        <v>0</v>
      </c>
      <c r="Q174" s="176">
        <f>ROUND(E174*P174,2)</f>
        <v>0</v>
      </c>
      <c r="R174" s="176" t="s">
        <v>459</v>
      </c>
      <c r="S174" s="176" t="s">
        <v>239</v>
      </c>
      <c r="T174" s="177" t="s">
        <v>300</v>
      </c>
      <c r="U174" s="160">
        <v>0</v>
      </c>
      <c r="V174" s="160">
        <f>ROUND(E174*U174,2)</f>
        <v>0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504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01" t="s">
        <v>3154</v>
      </c>
      <c r="D175" s="193"/>
      <c r="E175" s="194">
        <v>13.13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305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71">
        <v>46</v>
      </c>
      <c r="B176" s="172" t="s">
        <v>3155</v>
      </c>
      <c r="C176" s="188" t="s">
        <v>3156</v>
      </c>
      <c r="D176" s="173" t="s">
        <v>252</v>
      </c>
      <c r="E176" s="174">
        <v>13.13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0.10299999999999999</v>
      </c>
      <c r="O176" s="176">
        <f>ROUND(E176*N176,2)</f>
        <v>1.35</v>
      </c>
      <c r="P176" s="176">
        <v>0</v>
      </c>
      <c r="Q176" s="176">
        <f>ROUND(E176*P176,2)</f>
        <v>0</v>
      </c>
      <c r="R176" s="176" t="s">
        <v>459</v>
      </c>
      <c r="S176" s="176" t="s">
        <v>239</v>
      </c>
      <c r="T176" s="177" t="s">
        <v>300</v>
      </c>
      <c r="U176" s="160">
        <v>0</v>
      </c>
      <c r="V176" s="160">
        <f>ROUND(E176*U176,2)</f>
        <v>0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504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01" t="s">
        <v>3154</v>
      </c>
      <c r="D177" s="193"/>
      <c r="E177" s="194">
        <v>13.13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305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 x14ac:dyDescent="0.2">
      <c r="A178" s="171">
        <v>47</v>
      </c>
      <c r="B178" s="172" t="s">
        <v>3157</v>
      </c>
      <c r="C178" s="188" t="s">
        <v>3158</v>
      </c>
      <c r="D178" s="173" t="s">
        <v>252</v>
      </c>
      <c r="E178" s="174">
        <v>13.13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6">
        <v>0.17499999999999999</v>
      </c>
      <c r="O178" s="176">
        <f>ROUND(E178*N178,2)</f>
        <v>2.2999999999999998</v>
      </c>
      <c r="P178" s="176">
        <v>0</v>
      </c>
      <c r="Q178" s="176">
        <f>ROUND(E178*P178,2)</f>
        <v>0</v>
      </c>
      <c r="R178" s="176" t="s">
        <v>459</v>
      </c>
      <c r="S178" s="176" t="s">
        <v>239</v>
      </c>
      <c r="T178" s="177" t="s">
        <v>300</v>
      </c>
      <c r="U178" s="160">
        <v>0</v>
      </c>
      <c r="V178" s="160">
        <f>ROUND(E178*U178,2)</f>
        <v>0</v>
      </c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504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201" t="s">
        <v>3154</v>
      </c>
      <c r="D179" s="193"/>
      <c r="E179" s="194">
        <v>13.13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305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1" x14ac:dyDescent="0.2">
      <c r="A180" s="171">
        <v>48</v>
      </c>
      <c r="B180" s="172" t="s">
        <v>3159</v>
      </c>
      <c r="C180" s="188" t="s">
        <v>3160</v>
      </c>
      <c r="D180" s="173" t="s">
        <v>252</v>
      </c>
      <c r="E180" s="174">
        <v>13.13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0.17</v>
      </c>
      <c r="O180" s="176">
        <f>ROUND(E180*N180,2)</f>
        <v>2.23</v>
      </c>
      <c r="P180" s="176">
        <v>0</v>
      </c>
      <c r="Q180" s="176">
        <f>ROUND(E180*P180,2)</f>
        <v>0</v>
      </c>
      <c r="R180" s="176" t="s">
        <v>459</v>
      </c>
      <c r="S180" s="176" t="s">
        <v>239</v>
      </c>
      <c r="T180" s="177" t="s">
        <v>300</v>
      </c>
      <c r="U180" s="160">
        <v>0</v>
      </c>
      <c r="V180" s="160">
        <f>ROUND(E180*U180,2)</f>
        <v>0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504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01" t="s">
        <v>3154</v>
      </c>
      <c r="D181" s="193"/>
      <c r="E181" s="194">
        <v>13.13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305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 x14ac:dyDescent="0.2">
      <c r="A182" s="171">
        <v>49</v>
      </c>
      <c r="B182" s="172" t="s">
        <v>3161</v>
      </c>
      <c r="C182" s="188" t="s">
        <v>3162</v>
      </c>
      <c r="D182" s="173" t="s">
        <v>252</v>
      </c>
      <c r="E182" s="174">
        <v>13.13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0.12</v>
      </c>
      <c r="O182" s="176">
        <f>ROUND(E182*N182,2)</f>
        <v>1.58</v>
      </c>
      <c r="P182" s="176">
        <v>0</v>
      </c>
      <c r="Q182" s="176">
        <f>ROUND(E182*P182,2)</f>
        <v>0</v>
      </c>
      <c r="R182" s="176" t="s">
        <v>459</v>
      </c>
      <c r="S182" s="176" t="s">
        <v>239</v>
      </c>
      <c r="T182" s="177" t="s">
        <v>300</v>
      </c>
      <c r="U182" s="160">
        <v>0</v>
      </c>
      <c r="V182" s="160">
        <f>ROUND(E182*U182,2)</f>
        <v>0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460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01" t="s">
        <v>3154</v>
      </c>
      <c r="D183" s="193"/>
      <c r="E183" s="194">
        <v>13.13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305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x14ac:dyDescent="0.2">
      <c r="A184" s="165" t="s">
        <v>234</v>
      </c>
      <c r="B184" s="166" t="s">
        <v>132</v>
      </c>
      <c r="C184" s="187" t="s">
        <v>133</v>
      </c>
      <c r="D184" s="167"/>
      <c r="E184" s="168"/>
      <c r="F184" s="169"/>
      <c r="G184" s="169">
        <f>SUMIF(AG185:AG214,"&lt;&gt;NOR",G185:G214)</f>
        <v>0</v>
      </c>
      <c r="H184" s="169"/>
      <c r="I184" s="169">
        <f>SUM(I185:I214)</f>
        <v>0</v>
      </c>
      <c r="J184" s="169"/>
      <c r="K184" s="169">
        <f>SUM(K185:K214)</f>
        <v>0</v>
      </c>
      <c r="L184" s="169"/>
      <c r="M184" s="169">
        <f>SUM(M185:M214)</f>
        <v>0</v>
      </c>
      <c r="N184" s="169"/>
      <c r="O184" s="169">
        <f>SUM(O185:O214)</f>
        <v>493.53</v>
      </c>
      <c r="P184" s="169"/>
      <c r="Q184" s="169">
        <f>SUM(Q185:Q214)</f>
        <v>0</v>
      </c>
      <c r="R184" s="169"/>
      <c r="S184" s="169"/>
      <c r="T184" s="170"/>
      <c r="U184" s="164"/>
      <c r="V184" s="164">
        <f>SUM(V185:V214)</f>
        <v>530.48</v>
      </c>
      <c r="W184" s="164"/>
      <c r="AG184" t="s">
        <v>235</v>
      </c>
    </row>
    <row r="185" spans="1:60" outlineLevel="1" x14ac:dyDescent="0.2">
      <c r="A185" s="171">
        <v>50</v>
      </c>
      <c r="B185" s="172" t="s">
        <v>3163</v>
      </c>
      <c r="C185" s="188" t="s">
        <v>3164</v>
      </c>
      <c r="D185" s="173" t="s">
        <v>252</v>
      </c>
      <c r="E185" s="174">
        <v>10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6">
        <v>0.43093999999999999</v>
      </c>
      <c r="O185" s="176">
        <f>ROUND(E185*N185,2)</f>
        <v>4.3099999999999996</v>
      </c>
      <c r="P185" s="176">
        <v>0</v>
      </c>
      <c r="Q185" s="176">
        <f>ROUND(E185*P185,2)</f>
        <v>0</v>
      </c>
      <c r="R185" s="176" t="s">
        <v>510</v>
      </c>
      <c r="S185" s="176" t="s">
        <v>239</v>
      </c>
      <c r="T185" s="177" t="s">
        <v>300</v>
      </c>
      <c r="U185" s="160">
        <v>3.8170000000000002</v>
      </c>
      <c r="V185" s="160">
        <f>ROUND(E185*U185,2)</f>
        <v>38.17</v>
      </c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301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33.75" outlineLevel="1" x14ac:dyDescent="0.2">
      <c r="A186" s="158"/>
      <c r="B186" s="159"/>
      <c r="C186" s="265" t="s">
        <v>3165</v>
      </c>
      <c r="D186" s="266"/>
      <c r="E186" s="266"/>
      <c r="F186" s="266"/>
      <c r="G186" s="266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78" t="str">
        <f>C186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201" t="s">
        <v>3166</v>
      </c>
      <c r="D187" s="193"/>
      <c r="E187" s="194">
        <v>10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305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1">
        <v>51</v>
      </c>
      <c r="B188" s="172" t="s">
        <v>3167</v>
      </c>
      <c r="C188" s="188" t="s">
        <v>3168</v>
      </c>
      <c r="D188" s="173" t="s">
        <v>342</v>
      </c>
      <c r="E188" s="174">
        <v>1227.5999999999999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8.2320000000000004E-2</v>
      </c>
      <c r="O188" s="176">
        <f>ROUND(E188*N188,2)</f>
        <v>101.06</v>
      </c>
      <c r="P188" s="176">
        <v>0</v>
      </c>
      <c r="Q188" s="176">
        <f>ROUND(E188*P188,2)</f>
        <v>0</v>
      </c>
      <c r="R188" s="176" t="s">
        <v>510</v>
      </c>
      <c r="S188" s="176" t="s">
        <v>239</v>
      </c>
      <c r="T188" s="177" t="s">
        <v>300</v>
      </c>
      <c r="U188" s="160">
        <v>0.13600000000000001</v>
      </c>
      <c r="V188" s="160">
        <f>ROUND(E188*U188,2)</f>
        <v>166.95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415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ht="22.5" outlineLevel="1" x14ac:dyDescent="0.2">
      <c r="A189" s="158"/>
      <c r="B189" s="159"/>
      <c r="C189" s="265" t="s">
        <v>3169</v>
      </c>
      <c r="D189" s="266"/>
      <c r="E189" s="266"/>
      <c r="F189" s="266"/>
      <c r="G189" s="266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78" t="str">
        <f>C189</f>
        <v>tl. do 12 cm, do lože z cementové malty tl. do 2 cm, s vyplněním a zatřením spár cementovou maltou s podkladní vrstvou z betonu prostého C 12/15 tl. 5 až 10 cm</v>
      </c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01" t="s">
        <v>3170</v>
      </c>
      <c r="D190" s="193"/>
      <c r="E190" s="194">
        <v>1069.3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305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201" t="s">
        <v>3171</v>
      </c>
      <c r="D191" s="193"/>
      <c r="E191" s="194">
        <v>158.30000000000001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305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22.5" outlineLevel="1" x14ac:dyDescent="0.2">
      <c r="A192" s="171">
        <v>52</v>
      </c>
      <c r="B192" s="172" t="s">
        <v>3172</v>
      </c>
      <c r="C192" s="188" t="s">
        <v>3173</v>
      </c>
      <c r="D192" s="173" t="s">
        <v>342</v>
      </c>
      <c r="E192" s="174">
        <v>46.34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0.10249999999999999</v>
      </c>
      <c r="O192" s="176">
        <f>ROUND(E192*N192,2)</f>
        <v>4.75</v>
      </c>
      <c r="P192" s="176">
        <v>0</v>
      </c>
      <c r="Q192" s="176">
        <f>ROUND(E192*P192,2)</f>
        <v>0</v>
      </c>
      <c r="R192" s="176" t="s">
        <v>510</v>
      </c>
      <c r="S192" s="176" t="s">
        <v>239</v>
      </c>
      <c r="T192" s="177" t="s">
        <v>300</v>
      </c>
      <c r="U192" s="160">
        <v>0.14000000000000001</v>
      </c>
      <c r="V192" s="160">
        <f>ROUND(E192*U192,2)</f>
        <v>6.49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415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265" t="s">
        <v>3174</v>
      </c>
      <c r="D193" s="266"/>
      <c r="E193" s="266"/>
      <c r="F193" s="266"/>
      <c r="G193" s="266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01" t="s">
        <v>3175</v>
      </c>
      <c r="D194" s="193"/>
      <c r="E194" s="194">
        <v>46.34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305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ht="22.5" outlineLevel="1" x14ac:dyDescent="0.2">
      <c r="A195" s="171">
        <v>53</v>
      </c>
      <c r="B195" s="172" t="s">
        <v>3176</v>
      </c>
      <c r="C195" s="188" t="s">
        <v>3177</v>
      </c>
      <c r="D195" s="173" t="s">
        <v>342</v>
      </c>
      <c r="E195" s="174">
        <v>1069.3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6">
        <v>0.188</v>
      </c>
      <c r="O195" s="176">
        <f>ROUND(E195*N195,2)</f>
        <v>201.03</v>
      </c>
      <c r="P195" s="176">
        <v>0</v>
      </c>
      <c r="Q195" s="176">
        <f>ROUND(E195*P195,2)</f>
        <v>0</v>
      </c>
      <c r="R195" s="176" t="s">
        <v>510</v>
      </c>
      <c r="S195" s="176" t="s">
        <v>239</v>
      </c>
      <c r="T195" s="177" t="s">
        <v>300</v>
      </c>
      <c r="U195" s="160">
        <v>0.27200000000000002</v>
      </c>
      <c r="V195" s="160">
        <f>ROUND(E195*U195,2)</f>
        <v>290.85000000000002</v>
      </c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415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265" t="s">
        <v>1124</v>
      </c>
      <c r="D196" s="266"/>
      <c r="E196" s="266"/>
      <c r="F196" s="266"/>
      <c r="G196" s="266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01" t="s">
        <v>3170</v>
      </c>
      <c r="D197" s="193"/>
      <c r="E197" s="194">
        <v>1069.3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305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 x14ac:dyDescent="0.2">
      <c r="A198" s="171">
        <v>54</v>
      </c>
      <c r="B198" s="172" t="s">
        <v>3178</v>
      </c>
      <c r="C198" s="188" t="s">
        <v>3179</v>
      </c>
      <c r="D198" s="173" t="s">
        <v>342</v>
      </c>
      <c r="E198" s="174">
        <v>113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0.18207000000000001</v>
      </c>
      <c r="O198" s="176">
        <f>ROUND(E198*N198,2)</f>
        <v>20.57</v>
      </c>
      <c r="P198" s="176">
        <v>0</v>
      </c>
      <c r="Q198" s="176">
        <f>ROUND(E198*P198,2)</f>
        <v>0</v>
      </c>
      <c r="R198" s="176" t="s">
        <v>510</v>
      </c>
      <c r="S198" s="176" t="s">
        <v>239</v>
      </c>
      <c r="T198" s="177" t="s">
        <v>300</v>
      </c>
      <c r="U198" s="160">
        <v>0.248</v>
      </c>
      <c r="V198" s="160">
        <f>ROUND(E198*U198,2)</f>
        <v>28.02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415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65" t="s">
        <v>1151</v>
      </c>
      <c r="D199" s="266"/>
      <c r="E199" s="266"/>
      <c r="F199" s="266"/>
      <c r="G199" s="266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56" t="s">
        <v>3180</v>
      </c>
      <c r="D200" s="257"/>
      <c r="E200" s="257"/>
      <c r="F200" s="257"/>
      <c r="G200" s="257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243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201" t="s">
        <v>3181</v>
      </c>
      <c r="D201" s="193"/>
      <c r="E201" s="194">
        <v>113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305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71">
        <v>55</v>
      </c>
      <c r="B202" s="172" t="s">
        <v>3182</v>
      </c>
      <c r="C202" s="188" t="s">
        <v>3183</v>
      </c>
      <c r="D202" s="173" t="s">
        <v>252</v>
      </c>
      <c r="E202" s="174">
        <v>2479.752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2.3E-2</v>
      </c>
      <c r="O202" s="176">
        <f>ROUND(E202*N202,2)</f>
        <v>57.03</v>
      </c>
      <c r="P202" s="176">
        <v>0</v>
      </c>
      <c r="Q202" s="176">
        <f>ROUND(E202*P202,2)</f>
        <v>0</v>
      </c>
      <c r="R202" s="176" t="s">
        <v>459</v>
      </c>
      <c r="S202" s="176" t="s">
        <v>239</v>
      </c>
      <c r="T202" s="177" t="s">
        <v>300</v>
      </c>
      <c r="U202" s="160">
        <v>0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460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202" t="s">
        <v>319</v>
      </c>
      <c r="D203" s="195"/>
      <c r="E203" s="196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203" t="s">
        <v>3184</v>
      </c>
      <c r="D204" s="195"/>
      <c r="E204" s="196">
        <v>1069.3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305</v>
      </c>
      <c r="AH204" s="151">
        <v>2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03" t="s">
        <v>3185</v>
      </c>
      <c r="D205" s="195"/>
      <c r="E205" s="196">
        <v>158.30000000000001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305</v>
      </c>
      <c r="AH205" s="151">
        <v>2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204" t="s">
        <v>322</v>
      </c>
      <c r="D206" s="197"/>
      <c r="E206" s="198">
        <v>1227.5999999999999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305</v>
      </c>
      <c r="AH206" s="151">
        <v>3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02" t="s">
        <v>323</v>
      </c>
      <c r="D207" s="195"/>
      <c r="E207" s="196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201" t="s">
        <v>3186</v>
      </c>
      <c r="D208" s="193"/>
      <c r="E208" s="194">
        <v>2479.752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305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 x14ac:dyDescent="0.2">
      <c r="A209" s="171">
        <v>56</v>
      </c>
      <c r="B209" s="172" t="s">
        <v>3187</v>
      </c>
      <c r="C209" s="188" t="s">
        <v>3188</v>
      </c>
      <c r="D209" s="173" t="s">
        <v>252</v>
      </c>
      <c r="E209" s="174">
        <v>1079.9929999999999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6">
        <v>8.1970000000000001E-2</v>
      </c>
      <c r="O209" s="176">
        <f>ROUND(E209*N209,2)</f>
        <v>88.53</v>
      </c>
      <c r="P209" s="176">
        <v>0</v>
      </c>
      <c r="Q209" s="176">
        <f>ROUND(E209*P209,2)</f>
        <v>0</v>
      </c>
      <c r="R209" s="176" t="s">
        <v>459</v>
      </c>
      <c r="S209" s="176" t="s">
        <v>239</v>
      </c>
      <c r="T209" s="177" t="s">
        <v>300</v>
      </c>
      <c r="U209" s="160">
        <v>0</v>
      </c>
      <c r="V209" s="160">
        <f>ROUND(E209*U209,2)</f>
        <v>0</v>
      </c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460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201" t="s">
        <v>3189</v>
      </c>
      <c r="D210" s="193"/>
      <c r="E210" s="194">
        <v>1079.9929999999999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305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1">
        <v>57</v>
      </c>
      <c r="B211" s="172" t="s">
        <v>3190</v>
      </c>
      <c r="C211" s="188" t="s">
        <v>3191</v>
      </c>
      <c r="D211" s="173" t="s">
        <v>252</v>
      </c>
      <c r="E211" s="174">
        <v>93.606800000000007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1.0999999999999999E-2</v>
      </c>
      <c r="O211" s="176">
        <f>ROUND(E211*N211,2)</f>
        <v>1.03</v>
      </c>
      <c r="P211" s="176">
        <v>0</v>
      </c>
      <c r="Q211" s="176">
        <f>ROUND(E211*P211,2)</f>
        <v>0</v>
      </c>
      <c r="R211" s="176" t="s">
        <v>459</v>
      </c>
      <c r="S211" s="176" t="s">
        <v>239</v>
      </c>
      <c r="T211" s="177" t="s">
        <v>300</v>
      </c>
      <c r="U211" s="160">
        <v>0</v>
      </c>
      <c r="V211" s="160">
        <f>ROUND(E211*U211,2)</f>
        <v>0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460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201" t="s">
        <v>3192</v>
      </c>
      <c r="D212" s="193"/>
      <c r="E212" s="194">
        <v>93.606800000000007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305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71">
        <v>58</v>
      </c>
      <c r="B213" s="172" t="s">
        <v>3193</v>
      </c>
      <c r="C213" s="188" t="s">
        <v>3194</v>
      </c>
      <c r="D213" s="173" t="s">
        <v>252</v>
      </c>
      <c r="E213" s="174">
        <v>345.84848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6">
        <v>4.3999999999999997E-2</v>
      </c>
      <c r="O213" s="176">
        <f>ROUND(E213*N213,2)</f>
        <v>15.22</v>
      </c>
      <c r="P213" s="176">
        <v>0</v>
      </c>
      <c r="Q213" s="176">
        <f>ROUND(E213*P213,2)</f>
        <v>0</v>
      </c>
      <c r="R213" s="176" t="s">
        <v>459</v>
      </c>
      <c r="S213" s="176" t="s">
        <v>239</v>
      </c>
      <c r="T213" s="177" t="s">
        <v>300</v>
      </c>
      <c r="U213" s="160">
        <v>0</v>
      </c>
      <c r="V213" s="160">
        <f>ROUND(E213*U213,2)</f>
        <v>0</v>
      </c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460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201" t="s">
        <v>3195</v>
      </c>
      <c r="D214" s="193"/>
      <c r="E214" s="194">
        <v>345.84848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305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x14ac:dyDescent="0.2">
      <c r="A215" s="165" t="s">
        <v>234</v>
      </c>
      <c r="B215" s="166" t="s">
        <v>140</v>
      </c>
      <c r="C215" s="187" t="s">
        <v>141</v>
      </c>
      <c r="D215" s="167"/>
      <c r="E215" s="168"/>
      <c r="F215" s="169"/>
      <c r="G215" s="169">
        <f>SUMIF(AG216:AG237,"&lt;&gt;NOR",G216:G237)</f>
        <v>0</v>
      </c>
      <c r="H215" s="169"/>
      <c r="I215" s="169">
        <f>SUM(I216:I237)</f>
        <v>0</v>
      </c>
      <c r="J215" s="169"/>
      <c r="K215" s="169">
        <f>SUM(K216:K237)</f>
        <v>0</v>
      </c>
      <c r="L215" s="169"/>
      <c r="M215" s="169">
        <f>SUM(M216:M237)</f>
        <v>0</v>
      </c>
      <c r="N215" s="169"/>
      <c r="O215" s="169">
        <f>SUM(O216:O237)</f>
        <v>0</v>
      </c>
      <c r="P215" s="169"/>
      <c r="Q215" s="169">
        <f>SUM(Q216:Q237)</f>
        <v>6824.1200000000008</v>
      </c>
      <c r="R215" s="169"/>
      <c r="S215" s="169"/>
      <c r="T215" s="170"/>
      <c r="U215" s="164"/>
      <c r="V215" s="164">
        <f>SUM(V216:V237)</f>
        <v>4536.2199999999993</v>
      </c>
      <c r="W215" s="164"/>
      <c r="AG215" t="s">
        <v>235</v>
      </c>
    </row>
    <row r="216" spans="1:60" ht="33.75" outlineLevel="1" x14ac:dyDescent="0.2">
      <c r="A216" s="171">
        <v>59</v>
      </c>
      <c r="B216" s="172" t="s">
        <v>3196</v>
      </c>
      <c r="C216" s="188" t="s">
        <v>3197</v>
      </c>
      <c r="D216" s="173" t="s">
        <v>327</v>
      </c>
      <c r="E216" s="174">
        <v>4811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6">
        <v>0</v>
      </c>
      <c r="O216" s="176">
        <f>ROUND(E216*N216,2)</f>
        <v>0</v>
      </c>
      <c r="P216" s="176">
        <v>0.40799999999999997</v>
      </c>
      <c r="Q216" s="176">
        <f>ROUND(E216*P216,2)</f>
        <v>1962.89</v>
      </c>
      <c r="R216" s="176" t="s">
        <v>510</v>
      </c>
      <c r="S216" s="176" t="s">
        <v>239</v>
      </c>
      <c r="T216" s="177" t="s">
        <v>300</v>
      </c>
      <c r="U216" s="160">
        <v>6.2E-2</v>
      </c>
      <c r="V216" s="160">
        <f>ROUND(E216*U216,2)</f>
        <v>298.27999999999997</v>
      </c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415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265" t="s">
        <v>1139</v>
      </c>
      <c r="D217" s="266"/>
      <c r="E217" s="266"/>
      <c r="F217" s="266"/>
      <c r="G217" s="266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01" t="s">
        <v>3198</v>
      </c>
      <c r="D218" s="193"/>
      <c r="E218" s="194">
        <v>4811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305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22.5" outlineLevel="1" x14ac:dyDescent="0.2">
      <c r="A219" s="171">
        <v>60</v>
      </c>
      <c r="B219" s="172" t="s">
        <v>3199</v>
      </c>
      <c r="C219" s="188" t="s">
        <v>3200</v>
      </c>
      <c r="D219" s="173" t="s">
        <v>327</v>
      </c>
      <c r="E219" s="174">
        <v>4811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6">
        <v>0</v>
      </c>
      <c r="O219" s="176">
        <f>ROUND(E219*N219,2)</f>
        <v>0</v>
      </c>
      <c r="P219" s="176">
        <v>0.99</v>
      </c>
      <c r="Q219" s="176">
        <f>ROUND(E219*P219,2)</f>
        <v>4762.8900000000003</v>
      </c>
      <c r="R219" s="176" t="s">
        <v>510</v>
      </c>
      <c r="S219" s="176" t="s">
        <v>239</v>
      </c>
      <c r="T219" s="177" t="s">
        <v>300</v>
      </c>
      <c r="U219" s="160">
        <v>0.16309999999999999</v>
      </c>
      <c r="V219" s="160">
        <f>ROUND(E219*U219,2)</f>
        <v>784.67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415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201" t="s">
        <v>3198</v>
      </c>
      <c r="D220" s="193"/>
      <c r="E220" s="194">
        <v>4811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305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 x14ac:dyDescent="0.2">
      <c r="A221" s="171">
        <v>61</v>
      </c>
      <c r="B221" s="172" t="s">
        <v>3201</v>
      </c>
      <c r="C221" s="188" t="s">
        <v>3202</v>
      </c>
      <c r="D221" s="173" t="s">
        <v>327</v>
      </c>
      <c r="E221" s="174">
        <v>558.75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6">
        <v>0</v>
      </c>
      <c r="O221" s="176">
        <f>ROUND(E221*N221,2)</f>
        <v>0</v>
      </c>
      <c r="P221" s="176">
        <v>0.17599999999999999</v>
      </c>
      <c r="Q221" s="176">
        <f>ROUND(E221*P221,2)</f>
        <v>98.34</v>
      </c>
      <c r="R221" s="176" t="s">
        <v>510</v>
      </c>
      <c r="S221" s="176" t="s">
        <v>239</v>
      </c>
      <c r="T221" s="177" t="s">
        <v>300</v>
      </c>
      <c r="U221" s="160">
        <v>0.104</v>
      </c>
      <c r="V221" s="160">
        <f>ROUND(E221*U221,2)</f>
        <v>58.11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415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ht="22.5" outlineLevel="1" x14ac:dyDescent="0.2">
      <c r="A222" s="158"/>
      <c r="B222" s="159"/>
      <c r="C222" s="265" t="s">
        <v>3203</v>
      </c>
      <c r="D222" s="266"/>
      <c r="E222" s="266"/>
      <c r="F222" s="266"/>
      <c r="G222" s="266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78" t="str">
        <f>C222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201" t="s">
        <v>3204</v>
      </c>
      <c r="D223" s="193"/>
      <c r="E223" s="194">
        <v>558.75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305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71">
        <v>62</v>
      </c>
      <c r="B224" s="172" t="s">
        <v>3205</v>
      </c>
      <c r="C224" s="188" t="s">
        <v>3206</v>
      </c>
      <c r="D224" s="173" t="s">
        <v>342</v>
      </c>
      <c r="E224" s="174">
        <v>15.6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6" t="s">
        <v>510</v>
      </c>
      <c r="S224" s="176" t="s">
        <v>239</v>
      </c>
      <c r="T224" s="177" t="s">
        <v>300</v>
      </c>
      <c r="U224" s="160">
        <v>5.5E-2</v>
      </c>
      <c r="V224" s="160">
        <f>ROUND(E224*U224,2)</f>
        <v>0.86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301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265" t="s">
        <v>511</v>
      </c>
      <c r="D225" s="266"/>
      <c r="E225" s="266"/>
      <c r="F225" s="266"/>
      <c r="G225" s="266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201" t="s">
        <v>3207</v>
      </c>
      <c r="D226" s="193"/>
      <c r="E226" s="194">
        <v>15.6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305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71">
        <v>63</v>
      </c>
      <c r="B227" s="172" t="s">
        <v>508</v>
      </c>
      <c r="C227" s="188" t="s">
        <v>509</v>
      </c>
      <c r="D227" s="173" t="s">
        <v>342</v>
      </c>
      <c r="E227" s="174">
        <v>73.400000000000006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6">
        <v>0</v>
      </c>
      <c r="O227" s="176">
        <f>ROUND(E227*N227,2)</f>
        <v>0</v>
      </c>
      <c r="P227" s="176">
        <v>0</v>
      </c>
      <c r="Q227" s="176">
        <f>ROUND(E227*P227,2)</f>
        <v>0</v>
      </c>
      <c r="R227" s="176" t="s">
        <v>510</v>
      </c>
      <c r="S227" s="176" t="s">
        <v>239</v>
      </c>
      <c r="T227" s="177" t="s">
        <v>300</v>
      </c>
      <c r="U227" s="160">
        <v>0.13</v>
      </c>
      <c r="V227" s="160">
        <f>ROUND(E227*U227,2)</f>
        <v>9.5399999999999991</v>
      </c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415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265" t="s">
        <v>511</v>
      </c>
      <c r="D228" s="266"/>
      <c r="E228" s="266"/>
      <c r="F228" s="266"/>
      <c r="G228" s="266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201" t="s">
        <v>3120</v>
      </c>
      <c r="D229" s="193"/>
      <c r="E229" s="194">
        <v>73.400000000000006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305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71">
        <v>64</v>
      </c>
      <c r="B230" s="172" t="s">
        <v>1677</v>
      </c>
      <c r="C230" s="188" t="s">
        <v>1678</v>
      </c>
      <c r="D230" s="173" t="s">
        <v>314</v>
      </c>
      <c r="E230" s="174">
        <v>1962.8879999999999</v>
      </c>
      <c r="F230" s="175"/>
      <c r="G230" s="176">
        <f>ROUND(E230*F230,2)</f>
        <v>0</v>
      </c>
      <c r="H230" s="175"/>
      <c r="I230" s="176">
        <f>ROUND(E230*H230,2)</f>
        <v>0</v>
      </c>
      <c r="J230" s="175"/>
      <c r="K230" s="176">
        <f>ROUND(E230*J230,2)</f>
        <v>0</v>
      </c>
      <c r="L230" s="176">
        <v>21</v>
      </c>
      <c r="M230" s="176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6" t="s">
        <v>1679</v>
      </c>
      <c r="S230" s="176" t="s">
        <v>239</v>
      </c>
      <c r="T230" s="177" t="s">
        <v>300</v>
      </c>
      <c r="U230" s="160">
        <v>0</v>
      </c>
      <c r="V230" s="160">
        <f>ROUND(E230*U230,2)</f>
        <v>0</v>
      </c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415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201" t="s">
        <v>3208</v>
      </c>
      <c r="D231" s="193"/>
      <c r="E231" s="194">
        <v>1962.8879999999999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305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71">
        <v>65</v>
      </c>
      <c r="B232" s="172" t="s">
        <v>3209</v>
      </c>
      <c r="C232" s="188" t="s">
        <v>3210</v>
      </c>
      <c r="D232" s="173" t="s">
        <v>314</v>
      </c>
      <c r="E232" s="174">
        <v>98.34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6">
        <v>0</v>
      </c>
      <c r="O232" s="176">
        <f>ROUND(E232*N232,2)</f>
        <v>0</v>
      </c>
      <c r="P232" s="176">
        <v>0</v>
      </c>
      <c r="Q232" s="176">
        <f>ROUND(E232*P232,2)</f>
        <v>0</v>
      </c>
      <c r="R232" s="176" t="s">
        <v>515</v>
      </c>
      <c r="S232" s="176" t="s">
        <v>239</v>
      </c>
      <c r="T232" s="177" t="s">
        <v>300</v>
      </c>
      <c r="U232" s="160">
        <v>0</v>
      </c>
      <c r="V232" s="160">
        <f>ROUND(E232*U232,2)</f>
        <v>0</v>
      </c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415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254" t="s">
        <v>3211</v>
      </c>
      <c r="D233" s="255"/>
      <c r="E233" s="255"/>
      <c r="F233" s="255"/>
      <c r="G233" s="255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243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71">
        <v>66</v>
      </c>
      <c r="B234" s="172" t="s">
        <v>619</v>
      </c>
      <c r="C234" s="188" t="s">
        <v>620</v>
      </c>
      <c r="D234" s="173" t="s">
        <v>314</v>
      </c>
      <c r="E234" s="174">
        <v>6824.1180000000004</v>
      </c>
      <c r="F234" s="175"/>
      <c r="G234" s="176">
        <f>ROUND(E234*F234,2)</f>
        <v>0</v>
      </c>
      <c r="H234" s="175"/>
      <c r="I234" s="176">
        <f>ROUND(E234*H234,2)</f>
        <v>0</v>
      </c>
      <c r="J234" s="175"/>
      <c r="K234" s="176">
        <f>ROUND(E234*J234,2)</f>
        <v>0</v>
      </c>
      <c r="L234" s="176">
        <v>21</v>
      </c>
      <c r="M234" s="176">
        <f>G234*(1+L234/100)</f>
        <v>0</v>
      </c>
      <c r="N234" s="176">
        <v>0</v>
      </c>
      <c r="O234" s="176">
        <f>ROUND(E234*N234,2)</f>
        <v>0</v>
      </c>
      <c r="P234" s="176">
        <v>0</v>
      </c>
      <c r="Q234" s="176">
        <f>ROUND(E234*P234,2)</f>
        <v>0</v>
      </c>
      <c r="R234" s="176" t="s">
        <v>515</v>
      </c>
      <c r="S234" s="176" t="s">
        <v>239</v>
      </c>
      <c r="T234" s="177" t="s">
        <v>300</v>
      </c>
      <c r="U234" s="160">
        <v>0.49</v>
      </c>
      <c r="V234" s="160">
        <f>ROUND(E234*U234,2)</f>
        <v>3343.82</v>
      </c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621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254" t="s">
        <v>622</v>
      </c>
      <c r="D235" s="255"/>
      <c r="E235" s="255"/>
      <c r="F235" s="255"/>
      <c r="G235" s="255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243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79">
        <v>67</v>
      </c>
      <c r="B236" s="180" t="s">
        <v>623</v>
      </c>
      <c r="C236" s="189" t="s">
        <v>624</v>
      </c>
      <c r="D236" s="181" t="s">
        <v>314</v>
      </c>
      <c r="E236" s="182">
        <v>170602.95</v>
      </c>
      <c r="F236" s="183"/>
      <c r="G236" s="184">
        <f>ROUND(E236*F236,2)</f>
        <v>0</v>
      </c>
      <c r="H236" s="183"/>
      <c r="I236" s="184">
        <f>ROUND(E236*H236,2)</f>
        <v>0</v>
      </c>
      <c r="J236" s="183"/>
      <c r="K236" s="184">
        <f>ROUND(E236*J236,2)</f>
        <v>0</v>
      </c>
      <c r="L236" s="184">
        <v>21</v>
      </c>
      <c r="M236" s="184">
        <f>G236*(1+L236/100)</f>
        <v>0</v>
      </c>
      <c r="N236" s="184">
        <v>0</v>
      </c>
      <c r="O236" s="184">
        <f>ROUND(E236*N236,2)</f>
        <v>0</v>
      </c>
      <c r="P236" s="184">
        <v>0</v>
      </c>
      <c r="Q236" s="184">
        <f>ROUND(E236*P236,2)</f>
        <v>0</v>
      </c>
      <c r="R236" s="184" t="s">
        <v>515</v>
      </c>
      <c r="S236" s="184" t="s">
        <v>239</v>
      </c>
      <c r="T236" s="185" t="s">
        <v>300</v>
      </c>
      <c r="U236" s="160">
        <v>0</v>
      </c>
      <c r="V236" s="160">
        <f>ROUND(E236*U236,2)</f>
        <v>0</v>
      </c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621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79">
        <v>68</v>
      </c>
      <c r="B237" s="180" t="s">
        <v>627</v>
      </c>
      <c r="C237" s="189" t="s">
        <v>628</v>
      </c>
      <c r="D237" s="181" t="s">
        <v>314</v>
      </c>
      <c r="E237" s="182">
        <v>6824.1180000000004</v>
      </c>
      <c r="F237" s="183"/>
      <c r="G237" s="184">
        <f>ROUND(E237*F237,2)</f>
        <v>0</v>
      </c>
      <c r="H237" s="183"/>
      <c r="I237" s="184">
        <f>ROUND(E237*H237,2)</f>
        <v>0</v>
      </c>
      <c r="J237" s="183"/>
      <c r="K237" s="184">
        <f>ROUND(E237*J237,2)</f>
        <v>0</v>
      </c>
      <c r="L237" s="184">
        <v>21</v>
      </c>
      <c r="M237" s="184">
        <f>G237*(1+L237/100)</f>
        <v>0</v>
      </c>
      <c r="N237" s="184">
        <v>0</v>
      </c>
      <c r="O237" s="184">
        <f>ROUND(E237*N237,2)</f>
        <v>0</v>
      </c>
      <c r="P237" s="184">
        <v>0</v>
      </c>
      <c r="Q237" s="184">
        <f>ROUND(E237*P237,2)</f>
        <v>0</v>
      </c>
      <c r="R237" s="184"/>
      <c r="S237" s="184" t="s">
        <v>239</v>
      </c>
      <c r="T237" s="185" t="s">
        <v>300</v>
      </c>
      <c r="U237" s="160">
        <v>6.0000000000000001E-3</v>
      </c>
      <c r="V237" s="160">
        <f>ROUND(E237*U237,2)</f>
        <v>40.94</v>
      </c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621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x14ac:dyDescent="0.2">
      <c r="A238" s="165" t="s">
        <v>234</v>
      </c>
      <c r="B238" s="166" t="s">
        <v>142</v>
      </c>
      <c r="C238" s="187" t="s">
        <v>144</v>
      </c>
      <c r="D238" s="167"/>
      <c r="E238" s="168"/>
      <c r="F238" s="169"/>
      <c r="G238" s="169">
        <f>SUMIF(AG239:AG240,"&lt;&gt;NOR",G239:G240)</f>
        <v>0</v>
      </c>
      <c r="H238" s="169"/>
      <c r="I238" s="169">
        <f>SUM(I239:I240)</f>
        <v>0</v>
      </c>
      <c r="J238" s="169"/>
      <c r="K238" s="169">
        <f>SUM(K239:K240)</f>
        <v>0</v>
      </c>
      <c r="L238" s="169"/>
      <c r="M238" s="169">
        <f>SUM(M239:M240)</f>
        <v>0</v>
      </c>
      <c r="N238" s="169"/>
      <c r="O238" s="169">
        <f>SUM(O239:O240)</f>
        <v>0</v>
      </c>
      <c r="P238" s="169"/>
      <c r="Q238" s="169">
        <f>SUM(Q239:Q240)</f>
        <v>0</v>
      </c>
      <c r="R238" s="169"/>
      <c r="S238" s="169"/>
      <c r="T238" s="170"/>
      <c r="U238" s="164"/>
      <c r="V238" s="164">
        <f>SUM(V239:V240)</f>
        <v>80.73</v>
      </c>
      <c r="W238" s="164"/>
      <c r="AG238" t="s">
        <v>235</v>
      </c>
    </row>
    <row r="239" spans="1:60" outlineLevel="1" x14ac:dyDescent="0.2">
      <c r="A239" s="171">
        <v>69</v>
      </c>
      <c r="B239" s="172" t="s">
        <v>3212</v>
      </c>
      <c r="C239" s="188" t="s">
        <v>3213</v>
      </c>
      <c r="D239" s="173" t="s">
        <v>314</v>
      </c>
      <c r="E239" s="174">
        <v>5045.3290500000003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6">
        <v>0</v>
      </c>
      <c r="O239" s="176">
        <f>ROUND(E239*N239,2)</f>
        <v>0</v>
      </c>
      <c r="P239" s="176">
        <v>0</v>
      </c>
      <c r="Q239" s="176">
        <f>ROUND(E239*P239,2)</f>
        <v>0</v>
      </c>
      <c r="R239" s="176" t="s">
        <v>510</v>
      </c>
      <c r="S239" s="176" t="s">
        <v>239</v>
      </c>
      <c r="T239" s="177" t="s">
        <v>300</v>
      </c>
      <c r="U239" s="160">
        <v>1.6E-2</v>
      </c>
      <c r="V239" s="160">
        <f>ROUND(E239*U239,2)</f>
        <v>80.73</v>
      </c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631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265" t="s">
        <v>3214</v>
      </c>
      <c r="D240" s="266"/>
      <c r="E240" s="266"/>
      <c r="F240" s="266"/>
      <c r="G240" s="266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33" x14ac:dyDescent="0.2">
      <c r="A241" s="5"/>
      <c r="B241" s="6"/>
      <c r="C241" s="190"/>
      <c r="D241" s="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AE241">
        <v>15</v>
      </c>
      <c r="AF241">
        <v>21</v>
      </c>
    </row>
    <row r="242" spans="1:33" x14ac:dyDescent="0.2">
      <c r="A242" s="154"/>
      <c r="B242" s="155" t="s">
        <v>29</v>
      </c>
      <c r="C242" s="191"/>
      <c r="D242" s="156"/>
      <c r="E242" s="157"/>
      <c r="F242" s="157"/>
      <c r="G242" s="186">
        <f>G8+G95+G113+G147+G184+G215+G238</f>
        <v>0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AE242">
        <f>SUMIF(L7:L240,AE241,G7:G240)</f>
        <v>0</v>
      </c>
      <c r="AF242">
        <f>SUMIF(L7:L240,AF241,G7:G240)</f>
        <v>0</v>
      </c>
      <c r="AG242" t="s">
        <v>292</v>
      </c>
    </row>
    <row r="243" spans="1:33" x14ac:dyDescent="0.2">
      <c r="C243" s="192"/>
      <c r="D243" s="142"/>
      <c r="AG243" t="s">
        <v>294</v>
      </c>
    </row>
    <row r="244" spans="1:33" x14ac:dyDescent="0.2">
      <c r="D244" s="142"/>
    </row>
    <row r="245" spans="1:33" x14ac:dyDescent="0.2">
      <c r="D245" s="142"/>
    </row>
    <row r="246" spans="1:33" x14ac:dyDescent="0.2">
      <c r="D246" s="142"/>
    </row>
    <row r="247" spans="1:33" x14ac:dyDescent="0.2">
      <c r="D247" s="142"/>
    </row>
    <row r="248" spans="1:33" x14ac:dyDescent="0.2">
      <c r="D248" s="142"/>
    </row>
    <row r="249" spans="1:33" x14ac:dyDescent="0.2">
      <c r="D249" s="142"/>
    </row>
    <row r="250" spans="1:33" x14ac:dyDescent="0.2">
      <c r="D250" s="142"/>
    </row>
    <row r="251" spans="1:33" x14ac:dyDescent="0.2">
      <c r="D251" s="142"/>
    </row>
    <row r="252" spans="1:33" x14ac:dyDescent="0.2">
      <c r="D252" s="142"/>
    </row>
    <row r="253" spans="1:33" x14ac:dyDescent="0.2">
      <c r="D253" s="142"/>
    </row>
    <row r="254" spans="1:33" x14ac:dyDescent="0.2">
      <c r="D254" s="142"/>
    </row>
    <row r="255" spans="1:33" x14ac:dyDescent="0.2">
      <c r="D255" s="142"/>
    </row>
    <row r="256" spans="1:33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cJ0nEh6Fkh8AJ8snRIT8ASO4rNtdWfu7og8neRpbtGBkD42wQrvnHhORjUkl/rPywXkLI+9ofMeCCRsmUAsFBw==" saltValue="kSz6NYgvt51PJofBKd2jCA==" spinCount="100000" sheet="1"/>
  <mergeCells count="43">
    <mergeCell ref="C61:G61"/>
    <mergeCell ref="A1:G1"/>
    <mergeCell ref="C2:G2"/>
    <mergeCell ref="C3:G3"/>
    <mergeCell ref="C4:G4"/>
    <mergeCell ref="C10:G10"/>
    <mergeCell ref="C20:G20"/>
    <mergeCell ref="C30:G30"/>
    <mergeCell ref="C33:G33"/>
    <mergeCell ref="C36:G36"/>
    <mergeCell ref="C39:G39"/>
    <mergeCell ref="C45:G45"/>
    <mergeCell ref="C162:G162"/>
    <mergeCell ref="C68:G68"/>
    <mergeCell ref="C73:G73"/>
    <mergeCell ref="C103:G103"/>
    <mergeCell ref="C106:G106"/>
    <mergeCell ref="C120:G120"/>
    <mergeCell ref="C124:G124"/>
    <mergeCell ref="C138:G138"/>
    <mergeCell ref="C143:G143"/>
    <mergeCell ref="C149:G149"/>
    <mergeCell ref="C152:G152"/>
    <mergeCell ref="C161:G161"/>
    <mergeCell ref="C200:G200"/>
    <mergeCell ref="C163:G163"/>
    <mergeCell ref="C164:G164"/>
    <mergeCell ref="C165:G165"/>
    <mergeCell ref="C166:G166"/>
    <mergeCell ref="C167:G167"/>
    <mergeCell ref="C170:G170"/>
    <mergeCell ref="C186:G186"/>
    <mergeCell ref="C189:G189"/>
    <mergeCell ref="C193:G193"/>
    <mergeCell ref="C196:G196"/>
    <mergeCell ref="C199:G199"/>
    <mergeCell ref="C240:G240"/>
    <mergeCell ref="C217:G217"/>
    <mergeCell ref="C222:G222"/>
    <mergeCell ref="C225:G225"/>
    <mergeCell ref="C228:G228"/>
    <mergeCell ref="C233:G233"/>
    <mergeCell ref="C235:G2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73</v>
      </c>
      <c r="C3" s="259" t="s">
        <v>74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63</v>
      </c>
      <c r="C4" s="262" t="s">
        <v>76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58</v>
      </c>
      <c r="C8" s="187" t="s">
        <v>98</v>
      </c>
      <c r="D8" s="167"/>
      <c r="E8" s="168"/>
      <c r="F8" s="169"/>
      <c r="G8" s="169">
        <f>SUMIF(AG9:AG38,"&lt;&gt;NOR",G9:G38)</f>
        <v>0</v>
      </c>
      <c r="H8" s="169"/>
      <c r="I8" s="169">
        <f>SUM(I9:I38)</f>
        <v>0</v>
      </c>
      <c r="J8" s="169"/>
      <c r="K8" s="169">
        <f>SUM(K9:K38)</f>
        <v>0</v>
      </c>
      <c r="L8" s="169"/>
      <c r="M8" s="169">
        <f>SUM(M9:M38)</f>
        <v>0</v>
      </c>
      <c r="N8" s="169"/>
      <c r="O8" s="169">
        <f>SUM(O9:O38)</f>
        <v>104.24</v>
      </c>
      <c r="P8" s="169"/>
      <c r="Q8" s="169">
        <f>SUM(Q9:Q38)</f>
        <v>0</v>
      </c>
      <c r="R8" s="169"/>
      <c r="S8" s="169"/>
      <c r="T8" s="170"/>
      <c r="U8" s="164"/>
      <c r="V8" s="164">
        <f>SUM(V9:V38)</f>
        <v>210.58999999999997</v>
      </c>
      <c r="W8" s="164"/>
      <c r="AG8" t="s">
        <v>235</v>
      </c>
    </row>
    <row r="9" spans="1:60" ht="22.5" outlineLevel="1" x14ac:dyDescent="0.2">
      <c r="A9" s="171">
        <v>1</v>
      </c>
      <c r="B9" s="172" t="s">
        <v>3037</v>
      </c>
      <c r="C9" s="188" t="s">
        <v>3038</v>
      </c>
      <c r="D9" s="173" t="s">
        <v>298</v>
      </c>
      <c r="E9" s="174">
        <v>63.18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299</v>
      </c>
      <c r="S9" s="176" t="s">
        <v>239</v>
      </c>
      <c r="T9" s="177" t="s">
        <v>300</v>
      </c>
      <c r="U9" s="160">
        <v>3.1309999999999998</v>
      </c>
      <c r="V9" s="160">
        <f>ROUND(E9*U9,2)</f>
        <v>197.82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301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158"/>
      <c r="B10" s="159"/>
      <c r="C10" s="265" t="s">
        <v>3039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01" t="s">
        <v>3040</v>
      </c>
      <c r="D11" s="193"/>
      <c r="E11" s="194">
        <v>63.18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1">
        <v>2</v>
      </c>
      <c r="B12" s="172" t="s">
        <v>936</v>
      </c>
      <c r="C12" s="188" t="s">
        <v>937</v>
      </c>
      <c r="D12" s="173" t="s">
        <v>298</v>
      </c>
      <c r="E12" s="174">
        <v>63.18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299</v>
      </c>
      <c r="S12" s="176" t="s">
        <v>239</v>
      </c>
      <c r="T12" s="177" t="s">
        <v>300</v>
      </c>
      <c r="U12" s="160">
        <v>1.0999999999999999E-2</v>
      </c>
      <c r="V12" s="160">
        <f>ROUND(E12*U12,2)</f>
        <v>0.69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65" t="s">
        <v>309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56.25" outlineLevel="1" x14ac:dyDescent="0.2">
      <c r="A14" s="158"/>
      <c r="B14" s="159"/>
      <c r="C14" s="256" t="s">
        <v>938</v>
      </c>
      <c r="D14" s="257"/>
      <c r="E14" s="257"/>
      <c r="F14" s="257"/>
      <c r="G14" s="257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8" t="str">
        <f>C14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01" t="s">
        <v>3215</v>
      </c>
      <c r="D15" s="193"/>
      <c r="E15" s="194">
        <v>63.18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305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171">
        <v>3</v>
      </c>
      <c r="B16" s="172" t="s">
        <v>940</v>
      </c>
      <c r="C16" s="188" t="s">
        <v>941</v>
      </c>
      <c r="D16" s="173" t="s">
        <v>298</v>
      </c>
      <c r="E16" s="174">
        <v>947.7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299</v>
      </c>
      <c r="S16" s="176" t="s">
        <v>239</v>
      </c>
      <c r="T16" s="177" t="s">
        <v>300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415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65" t="s">
        <v>309</v>
      </c>
      <c r="D17" s="266"/>
      <c r="E17" s="266"/>
      <c r="F17" s="266"/>
      <c r="G17" s="266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56.25" outlineLevel="1" x14ac:dyDescent="0.2">
      <c r="A18" s="158"/>
      <c r="B18" s="159"/>
      <c r="C18" s="256" t="s">
        <v>938</v>
      </c>
      <c r="D18" s="257"/>
      <c r="E18" s="257"/>
      <c r="F18" s="257"/>
      <c r="G18" s="257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8" t="str">
        <f>C18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01" t="s">
        <v>3216</v>
      </c>
      <c r="D19" s="193"/>
      <c r="E19" s="194">
        <v>947.7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305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1">
        <v>4</v>
      </c>
      <c r="B20" s="172" t="s">
        <v>310</v>
      </c>
      <c r="C20" s="188" t="s">
        <v>311</v>
      </c>
      <c r="D20" s="173" t="s">
        <v>298</v>
      </c>
      <c r="E20" s="174">
        <v>63.18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299</v>
      </c>
      <c r="S20" s="176" t="s">
        <v>239</v>
      </c>
      <c r="T20" s="177" t="s">
        <v>300</v>
      </c>
      <c r="U20" s="160">
        <v>8.9999999999999993E-3</v>
      </c>
      <c r="V20" s="160">
        <f>ROUND(E20*U20,2)</f>
        <v>0.56999999999999995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01" t="s">
        <v>3040</v>
      </c>
      <c r="D21" s="193"/>
      <c r="E21" s="194">
        <v>63.18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305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1">
        <v>5</v>
      </c>
      <c r="B22" s="172" t="s">
        <v>3052</v>
      </c>
      <c r="C22" s="188" t="s">
        <v>3053</v>
      </c>
      <c r="D22" s="173" t="s">
        <v>298</v>
      </c>
      <c r="E22" s="174">
        <v>56.837299999999999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299</v>
      </c>
      <c r="S22" s="176" t="s">
        <v>239</v>
      </c>
      <c r="T22" s="177" t="s">
        <v>300</v>
      </c>
      <c r="U22" s="160">
        <v>0.20200000000000001</v>
      </c>
      <c r="V22" s="160">
        <f>ROUND(E22*U22,2)</f>
        <v>11.48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65" t="s">
        <v>947</v>
      </c>
      <c r="D23" s="266"/>
      <c r="E23" s="266"/>
      <c r="F23" s="266"/>
      <c r="G23" s="26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01" t="s">
        <v>3040</v>
      </c>
      <c r="D24" s="193"/>
      <c r="E24" s="194">
        <v>63.18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305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01" t="s">
        <v>3054</v>
      </c>
      <c r="D25" s="193"/>
      <c r="E25" s="194">
        <v>-5.5106999999999999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305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01" t="s">
        <v>3055</v>
      </c>
      <c r="D26" s="193"/>
      <c r="E26" s="194">
        <v>-0.83199999999999996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305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9">
        <v>6</v>
      </c>
      <c r="B27" s="180" t="s">
        <v>958</v>
      </c>
      <c r="C27" s="189" t="s">
        <v>959</v>
      </c>
      <c r="D27" s="181" t="s">
        <v>285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253</v>
      </c>
      <c r="T27" s="185" t="s">
        <v>239</v>
      </c>
      <c r="U27" s="160">
        <v>2.5999999999999999E-2</v>
      </c>
      <c r="V27" s="160">
        <f>ROUND(E27*U27,2)</f>
        <v>0.03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415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1">
        <v>7</v>
      </c>
      <c r="B28" s="172" t="s">
        <v>960</v>
      </c>
      <c r="C28" s="188" t="s">
        <v>961</v>
      </c>
      <c r="D28" s="173" t="s">
        <v>298</v>
      </c>
      <c r="E28" s="174">
        <v>63.18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 t="s">
        <v>299</v>
      </c>
      <c r="S28" s="176" t="s">
        <v>239</v>
      </c>
      <c r="T28" s="177" t="s">
        <v>300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56.25" outlineLevel="1" x14ac:dyDescent="0.2">
      <c r="A29" s="158"/>
      <c r="B29" s="159"/>
      <c r="C29" s="254" t="s">
        <v>938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243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8" t="str">
        <f>C29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01" t="s">
        <v>3040</v>
      </c>
      <c r="D30" s="193"/>
      <c r="E30" s="194">
        <v>63.18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305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1">
        <v>8</v>
      </c>
      <c r="B31" s="172" t="s">
        <v>3072</v>
      </c>
      <c r="C31" s="188" t="s">
        <v>3073</v>
      </c>
      <c r="D31" s="173" t="s">
        <v>3074</v>
      </c>
      <c r="E31" s="174">
        <v>104.23961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1</v>
      </c>
      <c r="O31" s="176">
        <f>ROUND(E31*N31,2)</f>
        <v>104.24</v>
      </c>
      <c r="P31" s="176">
        <v>0</v>
      </c>
      <c r="Q31" s="176">
        <f>ROUND(E31*P31,2)</f>
        <v>0</v>
      </c>
      <c r="R31" s="176" t="s">
        <v>459</v>
      </c>
      <c r="S31" s="176" t="s">
        <v>239</v>
      </c>
      <c r="T31" s="177" t="s">
        <v>300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504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02" t="s">
        <v>319</v>
      </c>
      <c r="D32" s="195"/>
      <c r="E32" s="196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03" t="s">
        <v>3075</v>
      </c>
      <c r="D33" s="195"/>
      <c r="E33" s="196">
        <v>63.18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305</v>
      </c>
      <c r="AH33" s="151">
        <v>2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03" t="s">
        <v>3076</v>
      </c>
      <c r="D34" s="195"/>
      <c r="E34" s="196">
        <v>-5.5106999999999999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305</v>
      </c>
      <c r="AH34" s="151">
        <v>2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03" t="s">
        <v>3077</v>
      </c>
      <c r="D35" s="195"/>
      <c r="E35" s="196">
        <v>-0.83199999999999996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305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04" t="s">
        <v>322</v>
      </c>
      <c r="D36" s="197"/>
      <c r="E36" s="198">
        <v>56.837299999999999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305</v>
      </c>
      <c r="AH36" s="151">
        <v>3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02" t="s">
        <v>323</v>
      </c>
      <c r="D37" s="195"/>
      <c r="E37" s="196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01" t="s">
        <v>3078</v>
      </c>
      <c r="D38" s="193"/>
      <c r="E38" s="194">
        <v>104.23961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305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5" t="s">
        <v>234</v>
      </c>
      <c r="B39" s="166" t="s">
        <v>111</v>
      </c>
      <c r="C39" s="187" t="s">
        <v>112</v>
      </c>
      <c r="D39" s="167"/>
      <c r="E39" s="168"/>
      <c r="F39" s="169"/>
      <c r="G39" s="169">
        <f>SUMIF(AG40:AG42,"&lt;&gt;NOR",G40:G42)</f>
        <v>0</v>
      </c>
      <c r="H39" s="169"/>
      <c r="I39" s="169">
        <f>SUM(I40:I42)</f>
        <v>0</v>
      </c>
      <c r="J39" s="169"/>
      <c r="K39" s="169">
        <f>SUM(K40:K42)</f>
        <v>0</v>
      </c>
      <c r="L39" s="169"/>
      <c r="M39" s="169">
        <f>SUM(M40:M42)</f>
        <v>0</v>
      </c>
      <c r="N39" s="169"/>
      <c r="O39" s="169">
        <f>SUM(O40:O42)</f>
        <v>2.0699999999999998</v>
      </c>
      <c r="P39" s="169"/>
      <c r="Q39" s="169">
        <f>SUM(Q40:Q42)</f>
        <v>0</v>
      </c>
      <c r="R39" s="169"/>
      <c r="S39" s="169"/>
      <c r="T39" s="170"/>
      <c r="U39" s="164"/>
      <c r="V39" s="164">
        <f>SUM(V40:V42)</f>
        <v>1.21</v>
      </c>
      <c r="W39" s="164"/>
      <c r="AG39" t="s">
        <v>235</v>
      </c>
    </row>
    <row r="40" spans="1:60" ht="22.5" outlineLevel="1" x14ac:dyDescent="0.2">
      <c r="A40" s="171">
        <v>9</v>
      </c>
      <c r="B40" s="172" t="s">
        <v>3091</v>
      </c>
      <c r="C40" s="188" t="s">
        <v>3092</v>
      </c>
      <c r="D40" s="173" t="s">
        <v>298</v>
      </c>
      <c r="E40" s="174">
        <v>0.83199999999999996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2.492</v>
      </c>
      <c r="O40" s="176">
        <f>ROUND(E40*N40,2)</f>
        <v>2.0699999999999998</v>
      </c>
      <c r="P40" s="176">
        <v>0</v>
      </c>
      <c r="Q40" s="176">
        <f>ROUND(E40*P40,2)</f>
        <v>0</v>
      </c>
      <c r="R40" s="176" t="s">
        <v>2140</v>
      </c>
      <c r="S40" s="176" t="s">
        <v>239</v>
      </c>
      <c r="T40" s="177" t="s">
        <v>300</v>
      </c>
      <c r="U40" s="160">
        <v>1.4490000000000001</v>
      </c>
      <c r="V40" s="160">
        <f>ROUND(E40*U40,2)</f>
        <v>1.21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65" t="s">
        <v>3093</v>
      </c>
      <c r="D41" s="266"/>
      <c r="E41" s="266"/>
      <c r="F41" s="266"/>
      <c r="G41" s="266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01" t="s">
        <v>3094</v>
      </c>
      <c r="D42" s="193"/>
      <c r="E42" s="194">
        <v>0.83199999999999996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305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5" t="s">
        <v>234</v>
      </c>
      <c r="B43" s="166" t="s">
        <v>87</v>
      </c>
      <c r="C43" s="187" t="s">
        <v>113</v>
      </c>
      <c r="D43" s="167"/>
      <c r="E43" s="168"/>
      <c r="F43" s="169"/>
      <c r="G43" s="169">
        <f>SUMIF(AG44:AG94,"&lt;&gt;NOR",G44:G94)</f>
        <v>0</v>
      </c>
      <c r="H43" s="169"/>
      <c r="I43" s="169">
        <f>SUM(I44:I94)</f>
        <v>0</v>
      </c>
      <c r="J43" s="169"/>
      <c r="K43" s="169">
        <f>SUM(K44:K94)</f>
        <v>0</v>
      </c>
      <c r="L43" s="169"/>
      <c r="M43" s="169">
        <f>SUM(M44:M94)</f>
        <v>0</v>
      </c>
      <c r="N43" s="169"/>
      <c r="O43" s="169">
        <f>SUM(O44:O94)</f>
        <v>698.82</v>
      </c>
      <c r="P43" s="169"/>
      <c r="Q43" s="169">
        <f>SUM(Q44:Q94)</f>
        <v>0</v>
      </c>
      <c r="R43" s="169"/>
      <c r="S43" s="169"/>
      <c r="T43" s="170"/>
      <c r="U43" s="164"/>
      <c r="V43" s="164">
        <f>SUM(V44:V94)</f>
        <v>1817.81</v>
      </c>
      <c r="W43" s="164"/>
      <c r="AG43" t="s">
        <v>235</v>
      </c>
    </row>
    <row r="44" spans="1:60" outlineLevel="1" x14ac:dyDescent="0.2">
      <c r="A44" s="171">
        <v>10</v>
      </c>
      <c r="B44" s="172" t="s">
        <v>3217</v>
      </c>
      <c r="C44" s="188" t="s">
        <v>3218</v>
      </c>
      <c r="D44" s="173" t="s">
        <v>298</v>
      </c>
      <c r="E44" s="174">
        <v>268.58091999999999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2.5</v>
      </c>
      <c r="O44" s="176">
        <f>ROUND(E44*N44,2)</f>
        <v>671.45</v>
      </c>
      <c r="P44" s="176">
        <v>0</v>
      </c>
      <c r="Q44" s="176">
        <f>ROUND(E44*P44,2)</f>
        <v>0</v>
      </c>
      <c r="R44" s="176"/>
      <c r="S44" s="176" t="s">
        <v>253</v>
      </c>
      <c r="T44" s="177" t="s">
        <v>1851</v>
      </c>
      <c r="U44" s="160">
        <v>1.21</v>
      </c>
      <c r="V44" s="160">
        <f>ROUND(E44*U44,2)</f>
        <v>324.98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415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02" t="s">
        <v>319</v>
      </c>
      <c r="D45" s="195"/>
      <c r="E45" s="196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03" t="s">
        <v>3219</v>
      </c>
      <c r="D46" s="195"/>
      <c r="E46" s="196">
        <v>193.65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305</v>
      </c>
      <c r="AH46" s="151">
        <v>2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03" t="s">
        <v>3220</v>
      </c>
      <c r="D47" s="195"/>
      <c r="E47" s="196">
        <v>196.8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305</v>
      </c>
      <c r="AH47" s="151">
        <v>2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03" t="s">
        <v>3221</v>
      </c>
      <c r="D48" s="195"/>
      <c r="E48" s="196">
        <v>518.52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305</v>
      </c>
      <c r="AH48" s="151">
        <v>2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03" t="s">
        <v>3222</v>
      </c>
      <c r="D49" s="195"/>
      <c r="E49" s="196">
        <v>94.5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305</v>
      </c>
      <c r="AH49" s="151">
        <v>2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03" t="s">
        <v>3223</v>
      </c>
      <c r="D50" s="195"/>
      <c r="E50" s="196">
        <v>214.8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305</v>
      </c>
      <c r="AH50" s="151">
        <v>2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03" t="s">
        <v>3224</v>
      </c>
      <c r="D51" s="195"/>
      <c r="E51" s="196">
        <v>42.12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305</v>
      </c>
      <c r="AH51" s="151">
        <v>2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03" t="s">
        <v>3225</v>
      </c>
      <c r="D52" s="195"/>
      <c r="E52" s="196">
        <v>-3.25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305</v>
      </c>
      <c r="AH52" s="151">
        <v>2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04" t="s">
        <v>322</v>
      </c>
      <c r="D53" s="197"/>
      <c r="E53" s="198">
        <v>1257.1400000000001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305</v>
      </c>
      <c r="AH53" s="151">
        <v>3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02" t="s">
        <v>323</v>
      </c>
      <c r="D54" s="195"/>
      <c r="E54" s="196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01" t="s">
        <v>3226</v>
      </c>
      <c r="D55" s="193"/>
      <c r="E55" s="194">
        <v>251.428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305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02" t="s">
        <v>319</v>
      </c>
      <c r="D56" s="195"/>
      <c r="E56" s="196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03" t="s">
        <v>3227</v>
      </c>
      <c r="D57" s="195"/>
      <c r="E57" s="196">
        <v>38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305</v>
      </c>
      <c r="AH57" s="151">
        <v>2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03" t="s">
        <v>3228</v>
      </c>
      <c r="D58" s="195"/>
      <c r="E58" s="196">
        <v>-9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305</v>
      </c>
      <c r="AH58" s="151">
        <v>2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04" t="s">
        <v>322</v>
      </c>
      <c r="D59" s="197"/>
      <c r="E59" s="198">
        <v>29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305</v>
      </c>
      <c r="AH59" s="151">
        <v>3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02" t="s">
        <v>323</v>
      </c>
      <c r="D60" s="195"/>
      <c r="E60" s="196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01" t="s">
        <v>3229</v>
      </c>
      <c r="D61" s="193"/>
      <c r="E61" s="194">
        <v>18.792000000000002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305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01" t="s">
        <v>3230</v>
      </c>
      <c r="D62" s="193"/>
      <c r="E62" s="194">
        <v>-1.6390800000000001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305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1">
        <v>11</v>
      </c>
      <c r="B63" s="172" t="s">
        <v>3114</v>
      </c>
      <c r="C63" s="188" t="s">
        <v>3115</v>
      </c>
      <c r="D63" s="173" t="s">
        <v>342</v>
      </c>
      <c r="E63" s="174">
        <v>2003.4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2.2399999999999998E-3</v>
      </c>
      <c r="O63" s="176">
        <f>ROUND(E63*N63,2)</f>
        <v>4.49</v>
      </c>
      <c r="P63" s="176">
        <v>0</v>
      </c>
      <c r="Q63" s="176">
        <f>ROUND(E63*P63,2)</f>
        <v>0</v>
      </c>
      <c r="R63" s="176"/>
      <c r="S63" s="176" t="s">
        <v>253</v>
      </c>
      <c r="T63" s="177" t="s">
        <v>263</v>
      </c>
      <c r="U63" s="160">
        <v>0.129</v>
      </c>
      <c r="V63" s="160">
        <f>ROUND(E63*U63,2)</f>
        <v>258.44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01" t="s">
        <v>3231</v>
      </c>
      <c r="D64" s="193"/>
      <c r="E64" s="194">
        <v>258.2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305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01" t="s">
        <v>3232</v>
      </c>
      <c r="D65" s="193"/>
      <c r="E65" s="194">
        <v>262.39999999999998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305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01" t="s">
        <v>3233</v>
      </c>
      <c r="D66" s="193"/>
      <c r="E66" s="194">
        <v>864.2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305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01" t="s">
        <v>3234</v>
      </c>
      <c r="D67" s="193"/>
      <c r="E67" s="194">
        <v>189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305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01" t="s">
        <v>3235</v>
      </c>
      <c r="D68" s="193"/>
      <c r="E68" s="194">
        <v>429.6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305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71">
        <v>12</v>
      </c>
      <c r="B69" s="172" t="s">
        <v>3236</v>
      </c>
      <c r="C69" s="188" t="s">
        <v>3237</v>
      </c>
      <c r="D69" s="173" t="s">
        <v>314</v>
      </c>
      <c r="E69" s="174">
        <v>21.459620000000001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1.0662499999999999</v>
      </c>
      <c r="O69" s="176">
        <f>ROUND(E69*N69,2)</f>
        <v>22.88</v>
      </c>
      <c r="P69" s="176">
        <v>0</v>
      </c>
      <c r="Q69" s="176">
        <f>ROUND(E69*P69,2)</f>
        <v>0</v>
      </c>
      <c r="R69" s="176" t="s">
        <v>318</v>
      </c>
      <c r="S69" s="176" t="s">
        <v>239</v>
      </c>
      <c r="T69" s="177" t="s">
        <v>300</v>
      </c>
      <c r="U69" s="160">
        <v>15.231</v>
      </c>
      <c r="V69" s="160">
        <f>ROUND(E69*U69,2)</f>
        <v>326.85000000000002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02" t="s">
        <v>319</v>
      </c>
      <c r="D70" s="195"/>
      <c r="E70" s="196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03" t="s">
        <v>3219</v>
      </c>
      <c r="D71" s="195"/>
      <c r="E71" s="196">
        <v>193.65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305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03" t="s">
        <v>3220</v>
      </c>
      <c r="D72" s="195"/>
      <c r="E72" s="196">
        <v>196.8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305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03" t="s">
        <v>3221</v>
      </c>
      <c r="D73" s="195"/>
      <c r="E73" s="196">
        <v>518.52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305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03" t="s">
        <v>3222</v>
      </c>
      <c r="D74" s="195"/>
      <c r="E74" s="196">
        <v>94.5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305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03" t="s">
        <v>3223</v>
      </c>
      <c r="D75" s="195"/>
      <c r="E75" s="196">
        <v>214.8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305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03" t="s">
        <v>3224</v>
      </c>
      <c r="D76" s="195"/>
      <c r="E76" s="196">
        <v>42.12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305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03" t="s">
        <v>3225</v>
      </c>
      <c r="D77" s="195"/>
      <c r="E77" s="196">
        <v>-3.25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305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04" t="s">
        <v>322</v>
      </c>
      <c r="D78" s="197"/>
      <c r="E78" s="198">
        <v>1257.1400000000001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305</v>
      </c>
      <c r="AH78" s="151">
        <v>3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02" t="s">
        <v>323</v>
      </c>
      <c r="D79" s="195"/>
      <c r="E79" s="196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01" t="s">
        <v>3238</v>
      </c>
      <c r="D80" s="193"/>
      <c r="E80" s="194">
        <v>20.089099999999998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305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02" t="s">
        <v>319</v>
      </c>
      <c r="D81" s="195"/>
      <c r="E81" s="196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03" t="s">
        <v>3227</v>
      </c>
      <c r="D82" s="195"/>
      <c r="E82" s="196">
        <v>38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305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03" t="s">
        <v>3228</v>
      </c>
      <c r="D83" s="195"/>
      <c r="E83" s="196">
        <v>-9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305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04" t="s">
        <v>322</v>
      </c>
      <c r="D84" s="197"/>
      <c r="E84" s="198">
        <v>29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305</v>
      </c>
      <c r="AH84" s="151">
        <v>3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02" t="s">
        <v>323</v>
      </c>
      <c r="D85" s="195"/>
      <c r="E85" s="196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01" t="s">
        <v>3239</v>
      </c>
      <c r="D86" s="193"/>
      <c r="E86" s="194">
        <v>1.5014799999999999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305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01" t="s">
        <v>3240</v>
      </c>
      <c r="D87" s="193"/>
      <c r="E87" s="194">
        <v>-0.13095999999999999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305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1">
        <v>13</v>
      </c>
      <c r="B88" s="172" t="s">
        <v>3117</v>
      </c>
      <c r="C88" s="188" t="s">
        <v>3118</v>
      </c>
      <c r="D88" s="173" t="s">
        <v>342</v>
      </c>
      <c r="E88" s="174">
        <v>2003.4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510</v>
      </c>
      <c r="S88" s="176" t="s">
        <v>239</v>
      </c>
      <c r="T88" s="177" t="s">
        <v>300</v>
      </c>
      <c r="U88" s="160">
        <v>0.45300000000000001</v>
      </c>
      <c r="V88" s="160">
        <f>ROUND(E88*U88,2)</f>
        <v>907.54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65" t="s">
        <v>3119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01" t="s">
        <v>3231</v>
      </c>
      <c r="D90" s="193"/>
      <c r="E90" s="194">
        <v>258.2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305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01" t="s">
        <v>3232</v>
      </c>
      <c r="D91" s="193"/>
      <c r="E91" s="194">
        <v>262.39999999999998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305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01" t="s">
        <v>3233</v>
      </c>
      <c r="D92" s="193"/>
      <c r="E92" s="194">
        <v>864.2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305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01" t="s">
        <v>3234</v>
      </c>
      <c r="D93" s="193"/>
      <c r="E93" s="194">
        <v>189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305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01" t="s">
        <v>3235</v>
      </c>
      <c r="D94" s="193"/>
      <c r="E94" s="194">
        <v>429.6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305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165" t="s">
        <v>234</v>
      </c>
      <c r="B95" s="166" t="s">
        <v>128</v>
      </c>
      <c r="C95" s="187" t="s">
        <v>129</v>
      </c>
      <c r="D95" s="167"/>
      <c r="E95" s="168"/>
      <c r="F95" s="169"/>
      <c r="G95" s="169">
        <f>SUMIF(AG96:AG119,"&lt;&gt;NOR",G96:G119)</f>
        <v>0</v>
      </c>
      <c r="H95" s="169"/>
      <c r="I95" s="169">
        <f>SUM(I96:I119)</f>
        <v>0</v>
      </c>
      <c r="J95" s="169"/>
      <c r="K95" s="169">
        <f>SUM(K96:K119)</f>
        <v>0</v>
      </c>
      <c r="L95" s="169"/>
      <c r="M95" s="169">
        <f>SUM(M96:M119)</f>
        <v>0</v>
      </c>
      <c r="N95" s="169"/>
      <c r="O95" s="169">
        <f>SUM(O96:O119)</f>
        <v>14.270000000000001</v>
      </c>
      <c r="P95" s="169"/>
      <c r="Q95" s="169">
        <f>SUM(Q96:Q119)</f>
        <v>0</v>
      </c>
      <c r="R95" s="169"/>
      <c r="S95" s="169"/>
      <c r="T95" s="170"/>
      <c r="U95" s="164"/>
      <c r="V95" s="164">
        <f>SUM(V96:V119)</f>
        <v>76.53</v>
      </c>
      <c r="W95" s="164"/>
      <c r="AG95" t="s">
        <v>235</v>
      </c>
    </row>
    <row r="96" spans="1:60" ht="22.5" outlineLevel="1" x14ac:dyDescent="0.2">
      <c r="A96" s="171">
        <v>14</v>
      </c>
      <c r="B96" s="172" t="s">
        <v>3137</v>
      </c>
      <c r="C96" s="188" t="s">
        <v>3138</v>
      </c>
      <c r="D96" s="173" t="s">
        <v>252</v>
      </c>
      <c r="E96" s="174">
        <v>13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0.34100000000000003</v>
      </c>
      <c r="O96" s="176">
        <f>ROUND(E96*N96,2)</f>
        <v>4.43</v>
      </c>
      <c r="P96" s="176">
        <v>0</v>
      </c>
      <c r="Q96" s="176">
        <f>ROUND(E96*P96,2)</f>
        <v>0</v>
      </c>
      <c r="R96" s="176" t="s">
        <v>2140</v>
      </c>
      <c r="S96" s="176" t="s">
        <v>239</v>
      </c>
      <c r="T96" s="177" t="s">
        <v>300</v>
      </c>
      <c r="U96" s="160">
        <v>4.1980000000000004</v>
      </c>
      <c r="V96" s="160">
        <f>ROUND(E96*U96,2)</f>
        <v>54.57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65" t="s">
        <v>3139</v>
      </c>
      <c r="D97" s="266"/>
      <c r="E97" s="266"/>
      <c r="F97" s="266"/>
      <c r="G97" s="266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56" t="s">
        <v>3140</v>
      </c>
      <c r="D98" s="257"/>
      <c r="E98" s="257"/>
      <c r="F98" s="257"/>
      <c r="G98" s="257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243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56" t="s">
        <v>3141</v>
      </c>
      <c r="D99" s="257"/>
      <c r="E99" s="257"/>
      <c r="F99" s="257"/>
      <c r="G99" s="257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56" t="s">
        <v>3142</v>
      </c>
      <c r="D100" s="257"/>
      <c r="E100" s="257"/>
      <c r="F100" s="257"/>
      <c r="G100" s="257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56" t="s">
        <v>3143</v>
      </c>
      <c r="D101" s="257"/>
      <c r="E101" s="257"/>
      <c r="F101" s="257"/>
      <c r="G101" s="257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58"/>
      <c r="B102" s="159"/>
      <c r="C102" s="256" t="s">
        <v>3144</v>
      </c>
      <c r="D102" s="257"/>
      <c r="E102" s="257"/>
      <c r="F102" s="257"/>
      <c r="G102" s="257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78" t="str">
        <f>C102</f>
        <v>b) litinové mříže; osazení mříží se oceňuje cenami souboru 89920 Osazení mříží litinových části A 01 tohoto sborníku; dodání mříží se oceňuje ve specifikaci, ztratné se nestanoví</v>
      </c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56" t="s">
        <v>3145</v>
      </c>
      <c r="D103" s="257"/>
      <c r="E103" s="257"/>
      <c r="F103" s="257"/>
      <c r="G103" s="257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01" t="s">
        <v>3146</v>
      </c>
      <c r="D104" s="193"/>
      <c r="E104" s="194">
        <v>13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305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1">
        <v>15</v>
      </c>
      <c r="B105" s="172" t="s">
        <v>3147</v>
      </c>
      <c r="C105" s="188" t="s">
        <v>3148</v>
      </c>
      <c r="D105" s="173" t="s">
        <v>252</v>
      </c>
      <c r="E105" s="174">
        <v>13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0.11436</v>
      </c>
      <c r="O105" s="176">
        <f>ROUND(E105*N105,2)</f>
        <v>1.49</v>
      </c>
      <c r="P105" s="176">
        <v>0</v>
      </c>
      <c r="Q105" s="176">
        <f>ROUND(E105*P105,2)</f>
        <v>0</v>
      </c>
      <c r="R105" s="176" t="s">
        <v>2140</v>
      </c>
      <c r="S105" s="176" t="s">
        <v>239</v>
      </c>
      <c r="T105" s="177" t="s">
        <v>300</v>
      </c>
      <c r="U105" s="160">
        <v>1.6890000000000001</v>
      </c>
      <c r="V105" s="160">
        <f>ROUND(E105*U105,2)</f>
        <v>21.96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65" t="s">
        <v>3149</v>
      </c>
      <c r="D106" s="266"/>
      <c r="E106" s="266"/>
      <c r="F106" s="266"/>
      <c r="G106" s="266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01" t="s">
        <v>3146</v>
      </c>
      <c r="D107" s="193"/>
      <c r="E107" s="194">
        <v>13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305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1">
        <v>16</v>
      </c>
      <c r="B108" s="172" t="s">
        <v>3150</v>
      </c>
      <c r="C108" s="188" t="s">
        <v>3151</v>
      </c>
      <c r="D108" s="173" t="s">
        <v>252</v>
      </c>
      <c r="E108" s="174">
        <v>13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4.0000000000000001E-3</v>
      </c>
      <c r="O108" s="176">
        <f>ROUND(E108*N108,2)</f>
        <v>0.05</v>
      </c>
      <c r="P108" s="176">
        <v>0</v>
      </c>
      <c r="Q108" s="176">
        <f>ROUND(E108*P108,2)</f>
        <v>0</v>
      </c>
      <c r="R108" s="176" t="s">
        <v>459</v>
      </c>
      <c r="S108" s="176" t="s">
        <v>239</v>
      </c>
      <c r="T108" s="177" t="s">
        <v>300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460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01" t="s">
        <v>3146</v>
      </c>
      <c r="D109" s="193"/>
      <c r="E109" s="194">
        <v>13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305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71">
        <v>17</v>
      </c>
      <c r="B110" s="172" t="s">
        <v>3152</v>
      </c>
      <c r="C110" s="188" t="s">
        <v>3153</v>
      </c>
      <c r="D110" s="173" t="s">
        <v>252</v>
      </c>
      <c r="E110" s="174">
        <v>13.13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6.4000000000000001E-2</v>
      </c>
      <c r="O110" s="176">
        <f>ROUND(E110*N110,2)</f>
        <v>0.84</v>
      </c>
      <c r="P110" s="176">
        <v>0</v>
      </c>
      <c r="Q110" s="176">
        <f>ROUND(E110*P110,2)</f>
        <v>0</v>
      </c>
      <c r="R110" s="176" t="s">
        <v>459</v>
      </c>
      <c r="S110" s="176" t="s">
        <v>239</v>
      </c>
      <c r="T110" s="177" t="s">
        <v>300</v>
      </c>
      <c r="U110" s="160">
        <v>0</v>
      </c>
      <c r="V110" s="160">
        <f>ROUND(E110*U110,2)</f>
        <v>0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504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01" t="s">
        <v>3154</v>
      </c>
      <c r="D111" s="193"/>
      <c r="E111" s="194">
        <v>13.13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305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1">
        <v>18</v>
      </c>
      <c r="B112" s="172" t="s">
        <v>3155</v>
      </c>
      <c r="C112" s="188" t="s">
        <v>3156</v>
      </c>
      <c r="D112" s="173" t="s">
        <v>252</v>
      </c>
      <c r="E112" s="174">
        <v>13.13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0.10299999999999999</v>
      </c>
      <c r="O112" s="176">
        <f>ROUND(E112*N112,2)</f>
        <v>1.35</v>
      </c>
      <c r="P112" s="176">
        <v>0</v>
      </c>
      <c r="Q112" s="176">
        <f>ROUND(E112*P112,2)</f>
        <v>0</v>
      </c>
      <c r="R112" s="176" t="s">
        <v>459</v>
      </c>
      <c r="S112" s="176" t="s">
        <v>239</v>
      </c>
      <c r="T112" s="177" t="s">
        <v>300</v>
      </c>
      <c r="U112" s="160">
        <v>0</v>
      </c>
      <c r="V112" s="160">
        <f>ROUND(E112*U112,2)</f>
        <v>0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504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01" t="s">
        <v>3154</v>
      </c>
      <c r="D113" s="193"/>
      <c r="E113" s="194">
        <v>13.13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305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71">
        <v>19</v>
      </c>
      <c r="B114" s="172" t="s">
        <v>3157</v>
      </c>
      <c r="C114" s="188" t="s">
        <v>3158</v>
      </c>
      <c r="D114" s="173" t="s">
        <v>252</v>
      </c>
      <c r="E114" s="174">
        <v>13.13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0.17499999999999999</v>
      </c>
      <c r="O114" s="176">
        <f>ROUND(E114*N114,2)</f>
        <v>2.2999999999999998</v>
      </c>
      <c r="P114" s="176">
        <v>0</v>
      </c>
      <c r="Q114" s="176">
        <f>ROUND(E114*P114,2)</f>
        <v>0</v>
      </c>
      <c r="R114" s="176" t="s">
        <v>459</v>
      </c>
      <c r="S114" s="176" t="s">
        <v>239</v>
      </c>
      <c r="T114" s="177" t="s">
        <v>300</v>
      </c>
      <c r="U114" s="160">
        <v>0</v>
      </c>
      <c r="V114" s="160">
        <f>ROUND(E114*U114,2)</f>
        <v>0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504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01" t="s">
        <v>3154</v>
      </c>
      <c r="D115" s="193"/>
      <c r="E115" s="194">
        <v>13.13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305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71">
        <v>20</v>
      </c>
      <c r="B116" s="172" t="s">
        <v>3159</v>
      </c>
      <c r="C116" s="188" t="s">
        <v>3160</v>
      </c>
      <c r="D116" s="173" t="s">
        <v>252</v>
      </c>
      <c r="E116" s="174">
        <v>13.13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0.17</v>
      </c>
      <c r="O116" s="176">
        <f>ROUND(E116*N116,2)</f>
        <v>2.23</v>
      </c>
      <c r="P116" s="176">
        <v>0</v>
      </c>
      <c r="Q116" s="176">
        <f>ROUND(E116*P116,2)</f>
        <v>0</v>
      </c>
      <c r="R116" s="176" t="s">
        <v>459</v>
      </c>
      <c r="S116" s="176" t="s">
        <v>239</v>
      </c>
      <c r="T116" s="177" t="s">
        <v>300</v>
      </c>
      <c r="U116" s="160">
        <v>0</v>
      </c>
      <c r="V116" s="160">
        <f>ROUND(E116*U116,2)</f>
        <v>0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504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01" t="s">
        <v>3154</v>
      </c>
      <c r="D117" s="193"/>
      <c r="E117" s="194">
        <v>13.13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305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71">
        <v>21</v>
      </c>
      <c r="B118" s="172" t="s">
        <v>3161</v>
      </c>
      <c r="C118" s="188" t="s">
        <v>3162</v>
      </c>
      <c r="D118" s="173" t="s">
        <v>252</v>
      </c>
      <c r="E118" s="174">
        <v>13.13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0.12</v>
      </c>
      <c r="O118" s="176">
        <f>ROUND(E118*N118,2)</f>
        <v>1.58</v>
      </c>
      <c r="P118" s="176">
        <v>0</v>
      </c>
      <c r="Q118" s="176">
        <f>ROUND(E118*P118,2)</f>
        <v>0</v>
      </c>
      <c r="R118" s="176" t="s">
        <v>459</v>
      </c>
      <c r="S118" s="176" t="s">
        <v>239</v>
      </c>
      <c r="T118" s="177" t="s">
        <v>300</v>
      </c>
      <c r="U118" s="160">
        <v>0</v>
      </c>
      <c r="V118" s="160">
        <f>ROUND(E118*U118,2)</f>
        <v>0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460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01" t="s">
        <v>3154</v>
      </c>
      <c r="D119" s="193"/>
      <c r="E119" s="194">
        <v>13.13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305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5" t="s">
        <v>234</v>
      </c>
      <c r="B120" s="166" t="s">
        <v>140</v>
      </c>
      <c r="C120" s="187" t="s">
        <v>141</v>
      </c>
      <c r="D120" s="167"/>
      <c r="E120" s="168"/>
      <c r="F120" s="169"/>
      <c r="G120" s="169">
        <f>SUMIF(AG121:AG172,"&lt;&gt;NOR",G121:G172)</f>
        <v>0</v>
      </c>
      <c r="H120" s="169"/>
      <c r="I120" s="169">
        <f>SUM(I121:I172)</f>
        <v>0</v>
      </c>
      <c r="J120" s="169"/>
      <c r="K120" s="169">
        <f>SUM(K121:K172)</f>
        <v>0</v>
      </c>
      <c r="L120" s="169"/>
      <c r="M120" s="169">
        <f>SUM(M121:M172)</f>
        <v>0</v>
      </c>
      <c r="N120" s="169"/>
      <c r="O120" s="169">
        <f>SUM(O121:O172)</f>
        <v>0</v>
      </c>
      <c r="P120" s="169"/>
      <c r="Q120" s="169">
        <f>SUM(Q121:Q172)</f>
        <v>128.91999999999999</v>
      </c>
      <c r="R120" s="169"/>
      <c r="S120" s="169"/>
      <c r="T120" s="170"/>
      <c r="U120" s="164"/>
      <c r="V120" s="164">
        <f>SUM(V121:V172)</f>
        <v>1811.24</v>
      </c>
      <c r="W120" s="164"/>
      <c r="AG120" t="s">
        <v>235</v>
      </c>
    </row>
    <row r="121" spans="1:60" ht="22.5" outlineLevel="1" x14ac:dyDescent="0.2">
      <c r="A121" s="171">
        <v>22</v>
      </c>
      <c r="B121" s="172" t="s">
        <v>3241</v>
      </c>
      <c r="C121" s="188" t="s">
        <v>3242</v>
      </c>
      <c r="D121" s="173" t="s">
        <v>327</v>
      </c>
      <c r="E121" s="174">
        <v>268.58091999999999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0.48</v>
      </c>
      <c r="Q121" s="176">
        <f>ROUND(E121*P121,2)</f>
        <v>128.91999999999999</v>
      </c>
      <c r="R121" s="176" t="s">
        <v>510</v>
      </c>
      <c r="S121" s="176" t="s">
        <v>239</v>
      </c>
      <c r="T121" s="177" t="s">
        <v>300</v>
      </c>
      <c r="U121" s="160">
        <v>1.5069999999999999</v>
      </c>
      <c r="V121" s="160">
        <f>ROUND(E121*U121,2)</f>
        <v>404.75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415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02" t="s">
        <v>319</v>
      </c>
      <c r="D122" s="195"/>
      <c r="E122" s="196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03" t="s">
        <v>3219</v>
      </c>
      <c r="D123" s="195"/>
      <c r="E123" s="196">
        <v>193.65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305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03" t="s">
        <v>3220</v>
      </c>
      <c r="D124" s="195"/>
      <c r="E124" s="196">
        <v>196.8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305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03" t="s">
        <v>3221</v>
      </c>
      <c r="D125" s="195"/>
      <c r="E125" s="196">
        <v>518.52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305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03" t="s">
        <v>3222</v>
      </c>
      <c r="D126" s="195"/>
      <c r="E126" s="196">
        <v>94.5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305</v>
      </c>
      <c r="AH126" s="151">
        <v>2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03" t="s">
        <v>3223</v>
      </c>
      <c r="D127" s="195"/>
      <c r="E127" s="196">
        <v>214.8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305</v>
      </c>
      <c r="AH127" s="151">
        <v>2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03" t="s">
        <v>3224</v>
      </c>
      <c r="D128" s="195"/>
      <c r="E128" s="196">
        <v>42.12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305</v>
      </c>
      <c r="AH128" s="151">
        <v>2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03" t="s">
        <v>3225</v>
      </c>
      <c r="D129" s="195"/>
      <c r="E129" s="196">
        <v>-3.25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305</v>
      </c>
      <c r="AH129" s="151">
        <v>2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04" t="s">
        <v>322</v>
      </c>
      <c r="D130" s="197"/>
      <c r="E130" s="198">
        <v>1257.1400000000001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305</v>
      </c>
      <c r="AH130" s="151">
        <v>3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202" t="s">
        <v>323</v>
      </c>
      <c r="D131" s="195"/>
      <c r="E131" s="196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01" t="s">
        <v>3226</v>
      </c>
      <c r="D132" s="193"/>
      <c r="E132" s="194">
        <v>251.428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305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02" t="s">
        <v>319</v>
      </c>
      <c r="D133" s="195"/>
      <c r="E133" s="196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03" t="s">
        <v>3227</v>
      </c>
      <c r="D134" s="195"/>
      <c r="E134" s="196">
        <v>38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305</v>
      </c>
      <c r="AH134" s="151">
        <v>2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03" t="s">
        <v>3228</v>
      </c>
      <c r="D135" s="195"/>
      <c r="E135" s="196">
        <v>-9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305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04" t="s">
        <v>322</v>
      </c>
      <c r="D136" s="197"/>
      <c r="E136" s="198">
        <v>29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305</v>
      </c>
      <c r="AH136" s="151">
        <v>3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02" t="s">
        <v>323</v>
      </c>
      <c r="D137" s="195"/>
      <c r="E137" s="196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305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01" t="s">
        <v>3229</v>
      </c>
      <c r="D138" s="193"/>
      <c r="E138" s="194">
        <v>18.792000000000002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305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01" t="s">
        <v>3230</v>
      </c>
      <c r="D139" s="193"/>
      <c r="E139" s="194">
        <v>-1.6390800000000001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305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1">
        <v>23</v>
      </c>
      <c r="B140" s="172" t="s">
        <v>508</v>
      </c>
      <c r="C140" s="188" t="s">
        <v>509</v>
      </c>
      <c r="D140" s="173" t="s">
        <v>342</v>
      </c>
      <c r="E140" s="174">
        <v>2003.4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6" t="s">
        <v>510</v>
      </c>
      <c r="S140" s="176" t="s">
        <v>239</v>
      </c>
      <c r="T140" s="177" t="s">
        <v>300</v>
      </c>
      <c r="U140" s="160">
        <v>0.13</v>
      </c>
      <c r="V140" s="160">
        <f>ROUND(E140*U140,2)</f>
        <v>260.44</v>
      </c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415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65" t="s">
        <v>511</v>
      </c>
      <c r="D141" s="266"/>
      <c r="E141" s="266"/>
      <c r="F141" s="266"/>
      <c r="G141" s="266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01" t="s">
        <v>3231</v>
      </c>
      <c r="D142" s="193"/>
      <c r="E142" s="194">
        <v>258.2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305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01" t="s">
        <v>3232</v>
      </c>
      <c r="D143" s="193"/>
      <c r="E143" s="194">
        <v>262.39999999999998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305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01" t="s">
        <v>3233</v>
      </c>
      <c r="D144" s="193"/>
      <c r="E144" s="194">
        <v>864.2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305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01" t="s">
        <v>3234</v>
      </c>
      <c r="D145" s="193"/>
      <c r="E145" s="194">
        <v>189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305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01" t="s">
        <v>3235</v>
      </c>
      <c r="D146" s="193"/>
      <c r="E146" s="194">
        <v>429.6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305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 x14ac:dyDescent="0.2">
      <c r="A147" s="171">
        <v>24</v>
      </c>
      <c r="B147" s="172" t="s">
        <v>3243</v>
      </c>
      <c r="C147" s="188" t="s">
        <v>560</v>
      </c>
      <c r="D147" s="173" t="s">
        <v>298</v>
      </c>
      <c r="E147" s="174">
        <v>268.58091999999999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6" t="s">
        <v>515</v>
      </c>
      <c r="S147" s="176" t="s">
        <v>239</v>
      </c>
      <c r="T147" s="177" t="s">
        <v>300</v>
      </c>
      <c r="U147" s="160">
        <v>4.0289999999999999</v>
      </c>
      <c r="V147" s="160">
        <f>ROUND(E147*U147,2)</f>
        <v>1082.1099999999999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415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02" t="s">
        <v>319</v>
      </c>
      <c r="D148" s="195"/>
      <c r="E148" s="196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03" t="s">
        <v>3219</v>
      </c>
      <c r="D149" s="195"/>
      <c r="E149" s="196">
        <v>193.65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305</v>
      </c>
      <c r="AH149" s="151">
        <v>2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03" t="s">
        <v>3220</v>
      </c>
      <c r="D150" s="195"/>
      <c r="E150" s="196">
        <v>196.8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305</v>
      </c>
      <c r="AH150" s="151">
        <v>2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03" t="s">
        <v>3221</v>
      </c>
      <c r="D151" s="195"/>
      <c r="E151" s="196">
        <v>518.52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305</v>
      </c>
      <c r="AH151" s="151">
        <v>2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03" t="s">
        <v>3222</v>
      </c>
      <c r="D152" s="195"/>
      <c r="E152" s="196">
        <v>94.5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305</v>
      </c>
      <c r="AH152" s="151">
        <v>2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03" t="s">
        <v>3223</v>
      </c>
      <c r="D153" s="195"/>
      <c r="E153" s="196">
        <v>214.8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305</v>
      </c>
      <c r="AH153" s="151">
        <v>2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03" t="s">
        <v>3224</v>
      </c>
      <c r="D154" s="195"/>
      <c r="E154" s="196">
        <v>42.12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305</v>
      </c>
      <c r="AH154" s="151">
        <v>2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03" t="s">
        <v>3225</v>
      </c>
      <c r="D155" s="195"/>
      <c r="E155" s="196">
        <v>-3.25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305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04" t="s">
        <v>322</v>
      </c>
      <c r="D156" s="197"/>
      <c r="E156" s="198">
        <v>1257.1400000000001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305</v>
      </c>
      <c r="AH156" s="151">
        <v>3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02" t="s">
        <v>323</v>
      </c>
      <c r="D157" s="195"/>
      <c r="E157" s="196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01" t="s">
        <v>3226</v>
      </c>
      <c r="D158" s="193"/>
      <c r="E158" s="194">
        <v>251.428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305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02" t="s">
        <v>319</v>
      </c>
      <c r="D159" s="195"/>
      <c r="E159" s="196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03" t="s">
        <v>3227</v>
      </c>
      <c r="D160" s="195"/>
      <c r="E160" s="196">
        <v>38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305</v>
      </c>
      <c r="AH160" s="151">
        <v>2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03" t="s">
        <v>3228</v>
      </c>
      <c r="D161" s="195"/>
      <c r="E161" s="196">
        <v>-9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305</v>
      </c>
      <c r="AH161" s="151">
        <v>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04" t="s">
        <v>322</v>
      </c>
      <c r="D162" s="197"/>
      <c r="E162" s="198">
        <v>29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305</v>
      </c>
      <c r="AH162" s="151">
        <v>3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02" t="s">
        <v>323</v>
      </c>
      <c r="D163" s="195"/>
      <c r="E163" s="196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01" t="s">
        <v>3229</v>
      </c>
      <c r="D164" s="193"/>
      <c r="E164" s="194">
        <v>18.792000000000002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305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01" t="s">
        <v>3230</v>
      </c>
      <c r="D165" s="193"/>
      <c r="E165" s="194">
        <v>-1.6390800000000001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305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71">
        <v>25</v>
      </c>
      <c r="B166" s="172" t="s">
        <v>1677</v>
      </c>
      <c r="C166" s="188" t="s">
        <v>1678</v>
      </c>
      <c r="D166" s="173" t="s">
        <v>314</v>
      </c>
      <c r="E166" s="174">
        <v>128.91883999999999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6" t="s">
        <v>1679</v>
      </c>
      <c r="S166" s="176" t="s">
        <v>239</v>
      </c>
      <c r="T166" s="177" t="s">
        <v>300</v>
      </c>
      <c r="U166" s="160">
        <v>0</v>
      </c>
      <c r="V166" s="160">
        <f>ROUND(E166*U166,2)</f>
        <v>0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415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01" t="s">
        <v>3244</v>
      </c>
      <c r="D167" s="193"/>
      <c r="E167" s="194">
        <v>128.91883999999999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305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71">
        <v>26</v>
      </c>
      <c r="B168" s="172" t="s">
        <v>619</v>
      </c>
      <c r="C168" s="188" t="s">
        <v>620</v>
      </c>
      <c r="D168" s="173" t="s">
        <v>314</v>
      </c>
      <c r="E168" s="174">
        <v>128.91883999999999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6" t="s">
        <v>515</v>
      </c>
      <c r="S168" s="176" t="s">
        <v>239</v>
      </c>
      <c r="T168" s="177" t="s">
        <v>300</v>
      </c>
      <c r="U168" s="160">
        <v>0.49</v>
      </c>
      <c r="V168" s="160">
        <f>ROUND(E168*U168,2)</f>
        <v>63.17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621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56.25" outlineLevel="1" x14ac:dyDescent="0.2">
      <c r="A169" s="158"/>
      <c r="B169" s="159"/>
      <c r="C169" s="254" t="s">
        <v>938</v>
      </c>
      <c r="D169" s="255"/>
      <c r="E169" s="255"/>
      <c r="F169" s="255"/>
      <c r="G169" s="255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243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78" t="str">
        <f>C169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71">
        <v>27</v>
      </c>
      <c r="B170" s="172" t="s">
        <v>623</v>
      </c>
      <c r="C170" s="188" t="s">
        <v>624</v>
      </c>
      <c r="D170" s="173" t="s">
        <v>314</v>
      </c>
      <c r="E170" s="174">
        <v>3222.9710399999999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6" t="s">
        <v>515</v>
      </c>
      <c r="S170" s="176" t="s">
        <v>239</v>
      </c>
      <c r="T170" s="177" t="s">
        <v>300</v>
      </c>
      <c r="U170" s="160">
        <v>0</v>
      </c>
      <c r="V170" s="160">
        <f>ROUND(E170*U170,2)</f>
        <v>0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621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56.25" outlineLevel="1" x14ac:dyDescent="0.2">
      <c r="A171" s="158"/>
      <c r="B171" s="159"/>
      <c r="C171" s="254" t="s">
        <v>938</v>
      </c>
      <c r="D171" s="255"/>
      <c r="E171" s="255"/>
      <c r="F171" s="255"/>
      <c r="G171" s="255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243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78" t="str">
        <f>C171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79">
        <v>28</v>
      </c>
      <c r="B172" s="180" t="s">
        <v>627</v>
      </c>
      <c r="C172" s="189" t="s">
        <v>628</v>
      </c>
      <c r="D172" s="181" t="s">
        <v>314</v>
      </c>
      <c r="E172" s="182">
        <v>128.91883999999999</v>
      </c>
      <c r="F172" s="183"/>
      <c r="G172" s="184">
        <f>ROUND(E172*F172,2)</f>
        <v>0</v>
      </c>
      <c r="H172" s="183"/>
      <c r="I172" s="184">
        <f>ROUND(E172*H172,2)</f>
        <v>0</v>
      </c>
      <c r="J172" s="183"/>
      <c r="K172" s="184">
        <f>ROUND(E172*J172,2)</f>
        <v>0</v>
      </c>
      <c r="L172" s="184">
        <v>21</v>
      </c>
      <c r="M172" s="184">
        <f>G172*(1+L172/100)</f>
        <v>0</v>
      </c>
      <c r="N172" s="184">
        <v>0</v>
      </c>
      <c r="O172" s="184">
        <f>ROUND(E172*N172,2)</f>
        <v>0</v>
      </c>
      <c r="P172" s="184">
        <v>0</v>
      </c>
      <c r="Q172" s="184">
        <f>ROUND(E172*P172,2)</f>
        <v>0</v>
      </c>
      <c r="R172" s="184"/>
      <c r="S172" s="184" t="s">
        <v>239</v>
      </c>
      <c r="T172" s="185" t="s">
        <v>300</v>
      </c>
      <c r="U172" s="160">
        <v>6.0000000000000001E-3</v>
      </c>
      <c r="V172" s="160">
        <f>ROUND(E172*U172,2)</f>
        <v>0.77</v>
      </c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621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x14ac:dyDescent="0.2">
      <c r="A173" s="165" t="s">
        <v>234</v>
      </c>
      <c r="B173" s="166" t="s">
        <v>142</v>
      </c>
      <c r="C173" s="187" t="s">
        <v>144</v>
      </c>
      <c r="D173" s="167"/>
      <c r="E173" s="168"/>
      <c r="F173" s="169"/>
      <c r="G173" s="169">
        <f>SUMIF(AG174:AG175,"&lt;&gt;NOR",G174:G175)</f>
        <v>0</v>
      </c>
      <c r="H173" s="169"/>
      <c r="I173" s="169">
        <f>SUM(I174:I175)</f>
        <v>0</v>
      </c>
      <c r="J173" s="169"/>
      <c r="K173" s="169">
        <f>SUM(K174:K175)</f>
        <v>0</v>
      </c>
      <c r="L173" s="169"/>
      <c r="M173" s="169">
        <f>SUM(M174:M175)</f>
        <v>0</v>
      </c>
      <c r="N173" s="169"/>
      <c r="O173" s="169">
        <f>SUM(O174:O175)</f>
        <v>0</v>
      </c>
      <c r="P173" s="169"/>
      <c r="Q173" s="169">
        <f>SUM(Q174:Q175)</f>
        <v>0</v>
      </c>
      <c r="R173" s="169"/>
      <c r="S173" s="169"/>
      <c r="T173" s="170"/>
      <c r="U173" s="164"/>
      <c r="V173" s="164">
        <f>SUM(V174:V175)</f>
        <v>9.01</v>
      </c>
      <c r="W173" s="164"/>
      <c r="AG173" t="s">
        <v>235</v>
      </c>
    </row>
    <row r="174" spans="1:60" outlineLevel="1" x14ac:dyDescent="0.2">
      <c r="A174" s="171">
        <v>29</v>
      </c>
      <c r="B174" s="172" t="s">
        <v>3245</v>
      </c>
      <c r="C174" s="188" t="s">
        <v>3246</v>
      </c>
      <c r="D174" s="173" t="s">
        <v>314</v>
      </c>
      <c r="E174" s="174">
        <v>819.40403000000003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0</v>
      </c>
      <c r="O174" s="176">
        <f>ROUND(E174*N174,2)</f>
        <v>0</v>
      </c>
      <c r="P174" s="176">
        <v>0</v>
      </c>
      <c r="Q174" s="176">
        <f>ROUND(E174*P174,2)</f>
        <v>0</v>
      </c>
      <c r="R174" s="176" t="s">
        <v>510</v>
      </c>
      <c r="S174" s="176" t="s">
        <v>239</v>
      </c>
      <c r="T174" s="177" t="s">
        <v>300</v>
      </c>
      <c r="U174" s="160">
        <v>1.0999999999999999E-2</v>
      </c>
      <c r="V174" s="160">
        <f>ROUND(E174*U174,2)</f>
        <v>9.01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631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65" t="s">
        <v>3214</v>
      </c>
      <c r="D175" s="266"/>
      <c r="E175" s="266"/>
      <c r="F175" s="266"/>
      <c r="G175" s="266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x14ac:dyDescent="0.2">
      <c r="A176" s="5"/>
      <c r="B176" s="6"/>
      <c r="C176" s="190"/>
      <c r="D176" s="8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AE176">
        <v>15</v>
      </c>
      <c r="AF176">
        <v>21</v>
      </c>
    </row>
    <row r="177" spans="1:33" x14ac:dyDescent="0.2">
      <c r="A177" s="154"/>
      <c r="B177" s="155" t="s">
        <v>29</v>
      </c>
      <c r="C177" s="191"/>
      <c r="D177" s="156"/>
      <c r="E177" s="157"/>
      <c r="F177" s="157"/>
      <c r="G177" s="186">
        <f>G8+G39+G43+G95+G120+G173</f>
        <v>0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AE177">
        <f>SUMIF(L7:L175,AE176,G7:G175)</f>
        <v>0</v>
      </c>
      <c r="AF177">
        <f>SUMIF(L7:L175,AF176,G7:G175)</f>
        <v>0</v>
      </c>
      <c r="AG177" t="s">
        <v>292</v>
      </c>
    </row>
    <row r="178" spans="1:33" x14ac:dyDescent="0.2">
      <c r="C178" s="192"/>
      <c r="D178" s="142"/>
      <c r="AG178" t="s">
        <v>294</v>
      </c>
    </row>
    <row r="179" spans="1:33" x14ac:dyDescent="0.2">
      <c r="D179" s="142"/>
    </row>
    <row r="180" spans="1:33" x14ac:dyDescent="0.2">
      <c r="D180" s="142"/>
    </row>
    <row r="181" spans="1:33" x14ac:dyDescent="0.2">
      <c r="D181" s="142"/>
    </row>
    <row r="182" spans="1:33" x14ac:dyDescent="0.2">
      <c r="D182" s="142"/>
    </row>
    <row r="183" spans="1:33" x14ac:dyDescent="0.2">
      <c r="D183" s="142"/>
    </row>
    <row r="184" spans="1:33" x14ac:dyDescent="0.2">
      <c r="D184" s="142"/>
    </row>
    <row r="185" spans="1:33" x14ac:dyDescent="0.2">
      <c r="D185" s="142"/>
    </row>
    <row r="186" spans="1:33" x14ac:dyDescent="0.2">
      <c r="D186" s="142"/>
    </row>
    <row r="187" spans="1:33" x14ac:dyDescent="0.2">
      <c r="D187" s="142"/>
    </row>
    <row r="188" spans="1:33" x14ac:dyDescent="0.2">
      <c r="D188" s="142"/>
    </row>
    <row r="189" spans="1:33" x14ac:dyDescent="0.2">
      <c r="D189" s="142"/>
    </row>
    <row r="190" spans="1:33" x14ac:dyDescent="0.2">
      <c r="D190" s="142"/>
    </row>
    <row r="191" spans="1:33" x14ac:dyDescent="0.2">
      <c r="D191" s="142"/>
    </row>
    <row r="192" spans="1:33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oOj+b53lyMYP5/lxqjQq4w1xU67rPLKxLXwqId7P3ByQbIHlvd6G+AHKlXrXSapsyJOA48cWf+PD4bDmtean4w==" saltValue="MK2XFfv0Q32FG5uuPVHP6A==" spinCount="100000" sheet="1"/>
  <mergeCells count="25">
    <mergeCell ref="C13:G13"/>
    <mergeCell ref="A1:G1"/>
    <mergeCell ref="C2:G2"/>
    <mergeCell ref="C3:G3"/>
    <mergeCell ref="C4:G4"/>
    <mergeCell ref="C10:G10"/>
    <mergeCell ref="C101:G101"/>
    <mergeCell ref="C14:G14"/>
    <mergeCell ref="C17:G17"/>
    <mergeCell ref="C18:G18"/>
    <mergeCell ref="C23:G23"/>
    <mergeCell ref="C29:G29"/>
    <mergeCell ref="C41:G41"/>
    <mergeCell ref="C89:G89"/>
    <mergeCell ref="C97:G97"/>
    <mergeCell ref="C98:G98"/>
    <mergeCell ref="C99:G99"/>
    <mergeCell ref="C100:G100"/>
    <mergeCell ref="C175:G175"/>
    <mergeCell ref="C102:G102"/>
    <mergeCell ref="C103:G103"/>
    <mergeCell ref="C106:G106"/>
    <mergeCell ref="C141:G141"/>
    <mergeCell ref="C169:G169"/>
    <mergeCell ref="C171:G17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77</v>
      </c>
      <c r="C3" s="259" t="s">
        <v>78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73</v>
      </c>
      <c r="C4" s="262" t="s">
        <v>79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58</v>
      </c>
      <c r="C8" s="187" t="s">
        <v>98</v>
      </c>
      <c r="D8" s="167"/>
      <c r="E8" s="168"/>
      <c r="F8" s="169"/>
      <c r="G8" s="169">
        <f>SUMIF(AG9:AG345,"&lt;&gt;NOR",G9:G345)</f>
        <v>0</v>
      </c>
      <c r="H8" s="169"/>
      <c r="I8" s="169">
        <f>SUM(I9:I345)</f>
        <v>0</v>
      </c>
      <c r="J8" s="169"/>
      <c r="K8" s="169">
        <f>SUM(K9:K345)</f>
        <v>0</v>
      </c>
      <c r="L8" s="169"/>
      <c r="M8" s="169">
        <f>SUM(M9:M345)</f>
        <v>0</v>
      </c>
      <c r="N8" s="169"/>
      <c r="O8" s="169">
        <f>SUM(O9:O345)</f>
        <v>548.06999999999994</v>
      </c>
      <c r="P8" s="169"/>
      <c r="Q8" s="169">
        <f>SUM(Q9:Q345)</f>
        <v>0</v>
      </c>
      <c r="R8" s="169"/>
      <c r="S8" s="169"/>
      <c r="T8" s="170"/>
      <c r="U8" s="164"/>
      <c r="V8" s="164">
        <f>SUM(V9:V345)</f>
        <v>2384.5700000000002</v>
      </c>
      <c r="W8" s="164"/>
      <c r="AG8" t="s">
        <v>235</v>
      </c>
    </row>
    <row r="9" spans="1:60" ht="22.5" outlineLevel="1" x14ac:dyDescent="0.2">
      <c r="A9" s="171">
        <v>1</v>
      </c>
      <c r="B9" s="172" t="s">
        <v>3247</v>
      </c>
      <c r="C9" s="188" t="s">
        <v>3248</v>
      </c>
      <c r="D9" s="173" t="s">
        <v>837</v>
      </c>
      <c r="E9" s="174">
        <v>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299</v>
      </c>
      <c r="S9" s="176" t="s">
        <v>239</v>
      </c>
      <c r="T9" s="177" t="s">
        <v>300</v>
      </c>
      <c r="U9" s="160">
        <v>0.20300000000000001</v>
      </c>
      <c r="V9" s="160">
        <f>ROUND(E9*U9,2)</f>
        <v>16.239999999999998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301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65" t="s">
        <v>3249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na vzdálenost (výšku) od hladiny vody v jímce po výšku roviny proložené osou nejvyššího bodu výtlačného potrubí, odpadní potrubí v délce do 20 m,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01" t="s">
        <v>3250</v>
      </c>
      <c r="D11" s="193"/>
      <c r="E11" s="194">
        <v>80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1">
        <v>2</v>
      </c>
      <c r="B12" s="172" t="s">
        <v>3251</v>
      </c>
      <c r="C12" s="188" t="s">
        <v>3252</v>
      </c>
      <c r="D12" s="173" t="s">
        <v>486</v>
      </c>
      <c r="E12" s="174">
        <v>20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299</v>
      </c>
      <c r="S12" s="176" t="s">
        <v>239</v>
      </c>
      <c r="T12" s="177" t="s">
        <v>300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8"/>
      <c r="B13" s="159"/>
      <c r="C13" s="265" t="s">
        <v>3253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01" t="s">
        <v>3254</v>
      </c>
      <c r="D14" s="193"/>
      <c r="E14" s="194">
        <v>20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1">
        <v>3</v>
      </c>
      <c r="B15" s="172" t="s">
        <v>3255</v>
      </c>
      <c r="C15" s="188" t="s">
        <v>3256</v>
      </c>
      <c r="D15" s="173" t="s">
        <v>298</v>
      </c>
      <c r="E15" s="174">
        <v>127.86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299</v>
      </c>
      <c r="S15" s="176" t="s">
        <v>239</v>
      </c>
      <c r="T15" s="177" t="s">
        <v>300</v>
      </c>
      <c r="U15" s="160">
        <v>9.7000000000000003E-2</v>
      </c>
      <c r="V15" s="160">
        <f>ROUND(E15*U15,2)</f>
        <v>12.4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65" t="s">
        <v>3257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01" t="s">
        <v>3258</v>
      </c>
      <c r="D17" s="193"/>
      <c r="E17" s="194">
        <v>127.86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305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1">
        <v>4</v>
      </c>
      <c r="B18" s="172" t="s">
        <v>3259</v>
      </c>
      <c r="C18" s="188" t="s">
        <v>3260</v>
      </c>
      <c r="D18" s="173" t="s">
        <v>298</v>
      </c>
      <c r="E18" s="174">
        <v>54.25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 t="s">
        <v>299</v>
      </c>
      <c r="S18" s="176" t="s">
        <v>239</v>
      </c>
      <c r="T18" s="177" t="s">
        <v>300</v>
      </c>
      <c r="U18" s="160">
        <v>1.7629999999999999</v>
      </c>
      <c r="V18" s="160">
        <f>ROUND(E18*U18,2)</f>
        <v>95.64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65" t="s">
        <v>3261</v>
      </c>
      <c r="D19" s="266"/>
      <c r="E19" s="266"/>
      <c r="F19" s="266"/>
      <c r="G19" s="26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01" t="s">
        <v>3262</v>
      </c>
      <c r="D20" s="193"/>
      <c r="E20" s="194">
        <v>23.625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305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01" t="s">
        <v>3263</v>
      </c>
      <c r="D21" s="193"/>
      <c r="E21" s="194">
        <v>30.625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305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1">
        <v>5</v>
      </c>
      <c r="B22" s="172" t="s">
        <v>3264</v>
      </c>
      <c r="C22" s="188" t="s">
        <v>3265</v>
      </c>
      <c r="D22" s="173" t="s">
        <v>298</v>
      </c>
      <c r="E22" s="174">
        <v>54.25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299</v>
      </c>
      <c r="S22" s="176" t="s">
        <v>239</v>
      </c>
      <c r="T22" s="177" t="s">
        <v>300</v>
      </c>
      <c r="U22" s="160">
        <v>2.2490000000000001</v>
      </c>
      <c r="V22" s="160">
        <f>ROUND(E22*U22,2)</f>
        <v>122.01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415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8"/>
      <c r="B23" s="159"/>
      <c r="C23" s="265" t="s">
        <v>3266</v>
      </c>
      <c r="D23" s="266"/>
      <c r="E23" s="266"/>
      <c r="F23" s="266"/>
      <c r="G23" s="26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8" t="str">
        <f>C23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01" t="s">
        <v>3262</v>
      </c>
      <c r="D24" s="193"/>
      <c r="E24" s="194">
        <v>23.625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305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01" t="s">
        <v>3263</v>
      </c>
      <c r="D25" s="193"/>
      <c r="E25" s="194">
        <v>30.625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305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1">
        <v>6</v>
      </c>
      <c r="B26" s="172" t="s">
        <v>3267</v>
      </c>
      <c r="C26" s="188" t="s">
        <v>3268</v>
      </c>
      <c r="D26" s="173" t="s">
        <v>298</v>
      </c>
      <c r="E26" s="174">
        <v>54.25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299</v>
      </c>
      <c r="S26" s="176" t="s">
        <v>239</v>
      </c>
      <c r="T26" s="177" t="s">
        <v>300</v>
      </c>
      <c r="U26" s="160">
        <v>0.107</v>
      </c>
      <c r="V26" s="160">
        <f>ROUND(E26*U26,2)</f>
        <v>5.8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415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58"/>
      <c r="B27" s="159"/>
      <c r="C27" s="265" t="s">
        <v>3266</v>
      </c>
      <c r="D27" s="266"/>
      <c r="E27" s="266"/>
      <c r="F27" s="266"/>
      <c r="G27" s="26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8" t="str">
        <f>C27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01" t="s">
        <v>3262</v>
      </c>
      <c r="D28" s="193"/>
      <c r="E28" s="194">
        <v>23.625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305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01" t="s">
        <v>3263</v>
      </c>
      <c r="D29" s="193"/>
      <c r="E29" s="194">
        <v>30.625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305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1">
        <v>7</v>
      </c>
      <c r="B30" s="172" t="s">
        <v>3269</v>
      </c>
      <c r="C30" s="188" t="s">
        <v>3270</v>
      </c>
      <c r="D30" s="173" t="s">
        <v>298</v>
      </c>
      <c r="E30" s="174">
        <v>0.24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299</v>
      </c>
      <c r="S30" s="176" t="s">
        <v>239</v>
      </c>
      <c r="T30" s="177" t="s">
        <v>300</v>
      </c>
      <c r="U30" s="160">
        <v>0.36499999999999999</v>
      </c>
      <c r="V30" s="160">
        <f>ROUND(E30*U30,2)</f>
        <v>0.09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58"/>
      <c r="B31" s="159"/>
      <c r="C31" s="265" t="s">
        <v>925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zapažených i nezapažených s urovnáním dna do předepsaného profilu a spádu, s přehozením výkopku na přilehlém terénu na vzdálenost do 3 m od podélné osy rýhy nebo s naložením výkopku na dopravní prostředek.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01" t="s">
        <v>3271</v>
      </c>
      <c r="D32" s="193"/>
      <c r="E32" s="194">
        <v>0.24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305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1">
        <v>8</v>
      </c>
      <c r="B33" s="172" t="s">
        <v>3272</v>
      </c>
      <c r="C33" s="188" t="s">
        <v>3273</v>
      </c>
      <c r="D33" s="173" t="s">
        <v>298</v>
      </c>
      <c r="E33" s="174">
        <v>0.24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299</v>
      </c>
      <c r="S33" s="176" t="s">
        <v>239</v>
      </c>
      <c r="T33" s="177" t="s">
        <v>300</v>
      </c>
      <c r="U33" s="160">
        <v>1.23</v>
      </c>
      <c r="V33" s="160">
        <f>ROUND(E33*U33,2)</f>
        <v>0.3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415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58"/>
      <c r="B34" s="159"/>
      <c r="C34" s="265" t="s">
        <v>925</v>
      </c>
      <c r="D34" s="266"/>
      <c r="E34" s="266"/>
      <c r="F34" s="266"/>
      <c r="G34" s="26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8" t="str">
        <f>C34</f>
        <v>zapažených i nezapažených s urovnáním dna do předepsaného profilu a spádu, s přehozením výkopku na přilehlém terénu na vzdálenost do 3 m od podélné osy rýhy nebo s naložením výkopku na dopravní prostředek.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01" t="s">
        <v>3271</v>
      </c>
      <c r="D35" s="193"/>
      <c r="E35" s="194">
        <v>0.24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305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1">
        <v>9</v>
      </c>
      <c r="B36" s="172" t="s">
        <v>3274</v>
      </c>
      <c r="C36" s="188" t="s">
        <v>3275</v>
      </c>
      <c r="D36" s="173" t="s">
        <v>298</v>
      </c>
      <c r="E36" s="174">
        <v>727.13905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299</v>
      </c>
      <c r="S36" s="176" t="s">
        <v>239</v>
      </c>
      <c r="T36" s="177" t="s">
        <v>300</v>
      </c>
      <c r="U36" s="160">
        <v>0.2</v>
      </c>
      <c r="V36" s="160">
        <f>ROUND(E36*U36,2)</f>
        <v>145.43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3.75" outlineLevel="1" x14ac:dyDescent="0.2">
      <c r="A37" s="158"/>
      <c r="B37" s="159"/>
      <c r="C37" s="265" t="s">
        <v>3276</v>
      </c>
      <c r="D37" s="266"/>
      <c r="E37" s="266"/>
      <c r="F37" s="266"/>
      <c r="G37" s="26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8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01" t="s">
        <v>3277</v>
      </c>
      <c r="D38" s="193"/>
      <c r="E38" s="194">
        <v>73.923299999999998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305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01" t="s">
        <v>3278</v>
      </c>
      <c r="D39" s="193"/>
      <c r="E39" s="194">
        <v>67.221000000000004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305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01" t="s">
        <v>3279</v>
      </c>
      <c r="D40" s="193"/>
      <c r="E40" s="194">
        <v>57.75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305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01" t="s">
        <v>3280</v>
      </c>
      <c r="D41" s="193"/>
      <c r="E41" s="194">
        <v>71.583820000000003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305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01" t="s">
        <v>3281</v>
      </c>
      <c r="D42" s="193"/>
      <c r="E42" s="194">
        <v>90.929519999999997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305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01" t="s">
        <v>3282</v>
      </c>
      <c r="D43" s="193"/>
      <c r="E43" s="194">
        <v>102.8995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305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01" t="s">
        <v>3283</v>
      </c>
      <c r="D44" s="193"/>
      <c r="E44" s="194">
        <v>97.776250000000005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305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01" t="s">
        <v>3284</v>
      </c>
      <c r="D45" s="193"/>
      <c r="E45" s="194">
        <v>97.35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305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01" t="s">
        <v>3285</v>
      </c>
      <c r="D46" s="193"/>
      <c r="E46" s="194">
        <v>67.705659999999995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305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1">
        <v>10</v>
      </c>
      <c r="B47" s="172" t="s">
        <v>3286</v>
      </c>
      <c r="C47" s="188" t="s">
        <v>3287</v>
      </c>
      <c r="D47" s="173" t="s">
        <v>298</v>
      </c>
      <c r="E47" s="174">
        <v>727.13905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299</v>
      </c>
      <c r="S47" s="176" t="s">
        <v>239</v>
      </c>
      <c r="T47" s="177" t="s">
        <v>300</v>
      </c>
      <c r="U47" s="160">
        <v>8.4000000000000005E-2</v>
      </c>
      <c r="V47" s="160">
        <f>ROUND(E47*U47,2)</f>
        <v>61.08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415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 x14ac:dyDescent="0.2">
      <c r="A48" s="158"/>
      <c r="B48" s="159"/>
      <c r="C48" s="265" t="s">
        <v>3276</v>
      </c>
      <c r="D48" s="266"/>
      <c r="E48" s="266"/>
      <c r="F48" s="266"/>
      <c r="G48" s="26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8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01" t="s">
        <v>3277</v>
      </c>
      <c r="D49" s="193"/>
      <c r="E49" s="194">
        <v>73.923299999999998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305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01" t="s">
        <v>3278</v>
      </c>
      <c r="D50" s="193"/>
      <c r="E50" s="194">
        <v>67.221000000000004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305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01" t="s">
        <v>3279</v>
      </c>
      <c r="D51" s="193"/>
      <c r="E51" s="194">
        <v>57.75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305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01" t="s">
        <v>3280</v>
      </c>
      <c r="D52" s="193"/>
      <c r="E52" s="194">
        <v>71.583820000000003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305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01" t="s">
        <v>3281</v>
      </c>
      <c r="D53" s="193"/>
      <c r="E53" s="194">
        <v>90.929519999999997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305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01" t="s">
        <v>3282</v>
      </c>
      <c r="D54" s="193"/>
      <c r="E54" s="194">
        <v>102.8995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305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01" t="s">
        <v>3283</v>
      </c>
      <c r="D55" s="193"/>
      <c r="E55" s="194">
        <v>97.776250000000005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305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01" t="s">
        <v>3284</v>
      </c>
      <c r="D56" s="193"/>
      <c r="E56" s="194">
        <v>97.35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305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01" t="s">
        <v>3285</v>
      </c>
      <c r="D57" s="193"/>
      <c r="E57" s="194">
        <v>67.705659999999995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305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71">
        <v>11</v>
      </c>
      <c r="B58" s="172" t="s">
        <v>3037</v>
      </c>
      <c r="C58" s="188" t="s">
        <v>3038</v>
      </c>
      <c r="D58" s="173" t="s">
        <v>298</v>
      </c>
      <c r="E58" s="174">
        <v>43.451099999999997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 t="s">
        <v>299</v>
      </c>
      <c r="S58" s="176" t="s">
        <v>239</v>
      </c>
      <c r="T58" s="177" t="s">
        <v>300</v>
      </c>
      <c r="U58" s="160">
        <v>3.1309999999999998</v>
      </c>
      <c r="V58" s="160">
        <f>ROUND(E58*U58,2)</f>
        <v>136.05000000000001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33.75" outlineLevel="1" x14ac:dyDescent="0.2">
      <c r="A59" s="158"/>
      <c r="B59" s="159"/>
      <c r="C59" s="265" t="s">
        <v>3039</v>
      </c>
      <c r="D59" s="266"/>
      <c r="E59" s="266"/>
      <c r="F59" s="266"/>
      <c r="G59" s="266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78" t="str">
        <f>C59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02" t="s">
        <v>319</v>
      </c>
      <c r="D60" s="195"/>
      <c r="E60" s="196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03" t="s">
        <v>3288</v>
      </c>
      <c r="D61" s="195"/>
      <c r="E61" s="196">
        <v>1.62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305</v>
      </c>
      <c r="AH61" s="151">
        <v>2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03" t="s">
        <v>3289</v>
      </c>
      <c r="D62" s="195"/>
      <c r="E62" s="196">
        <v>1.29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305</v>
      </c>
      <c r="AH62" s="151">
        <v>2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03" t="s">
        <v>3290</v>
      </c>
      <c r="D63" s="195"/>
      <c r="E63" s="196">
        <v>1.21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305</v>
      </c>
      <c r="AH63" s="151">
        <v>2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03" t="s">
        <v>3291</v>
      </c>
      <c r="D64" s="195"/>
      <c r="E64" s="196">
        <v>2.0099999999999998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305</v>
      </c>
      <c r="AH64" s="151">
        <v>2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03" t="s">
        <v>3292</v>
      </c>
      <c r="D65" s="195"/>
      <c r="E65" s="196">
        <v>1.86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305</v>
      </c>
      <c r="AH65" s="151">
        <v>2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03" t="s">
        <v>3293</v>
      </c>
      <c r="D66" s="195"/>
      <c r="E66" s="196">
        <v>1.65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305</v>
      </c>
      <c r="AH66" s="151">
        <v>2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03" t="s">
        <v>3294</v>
      </c>
      <c r="D67" s="195"/>
      <c r="E67" s="196">
        <v>1.58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305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03" t="s">
        <v>3295</v>
      </c>
      <c r="D68" s="195"/>
      <c r="E68" s="196">
        <v>1.96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305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03" t="s">
        <v>3296</v>
      </c>
      <c r="D69" s="195"/>
      <c r="E69" s="196">
        <v>2.78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305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04" t="s">
        <v>322</v>
      </c>
      <c r="D70" s="197"/>
      <c r="E70" s="198">
        <v>15.96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305</v>
      </c>
      <c r="AH70" s="151">
        <v>3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02" t="s">
        <v>323</v>
      </c>
      <c r="D71" s="195"/>
      <c r="E71" s="196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01" t="s">
        <v>3297</v>
      </c>
      <c r="D72" s="193"/>
      <c r="E72" s="194">
        <v>43.451099999999997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305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1">
        <v>12</v>
      </c>
      <c r="B73" s="172" t="s">
        <v>3298</v>
      </c>
      <c r="C73" s="188" t="s">
        <v>3299</v>
      </c>
      <c r="D73" s="173" t="s">
        <v>298</v>
      </c>
      <c r="E73" s="174">
        <v>43.451099999999997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299</v>
      </c>
      <c r="S73" s="176" t="s">
        <v>239</v>
      </c>
      <c r="T73" s="177" t="s">
        <v>300</v>
      </c>
      <c r="U73" s="160">
        <v>0.47399999999999998</v>
      </c>
      <c r="V73" s="160">
        <f>ROUND(E73*U73,2)</f>
        <v>20.6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33.75" outlineLevel="1" x14ac:dyDescent="0.2">
      <c r="A74" s="158"/>
      <c r="B74" s="159"/>
      <c r="C74" s="265" t="s">
        <v>3039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78" t="str">
        <f>C74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02" t="s">
        <v>319</v>
      </c>
      <c r="D75" s="195"/>
      <c r="E75" s="196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03" t="s">
        <v>3288</v>
      </c>
      <c r="D76" s="195"/>
      <c r="E76" s="196">
        <v>1.62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305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03" t="s">
        <v>3289</v>
      </c>
      <c r="D77" s="195"/>
      <c r="E77" s="196">
        <v>1.29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305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03" t="s">
        <v>3290</v>
      </c>
      <c r="D78" s="195"/>
      <c r="E78" s="196">
        <v>1.21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305</v>
      </c>
      <c r="AH78" s="151">
        <v>2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03" t="s">
        <v>3291</v>
      </c>
      <c r="D79" s="195"/>
      <c r="E79" s="196">
        <v>2.0099999999999998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305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03" t="s">
        <v>3292</v>
      </c>
      <c r="D80" s="195"/>
      <c r="E80" s="196">
        <v>1.86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305</v>
      </c>
      <c r="AH80" s="151">
        <v>2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03" t="s">
        <v>3293</v>
      </c>
      <c r="D81" s="195"/>
      <c r="E81" s="196">
        <v>1.65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305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03" t="s">
        <v>3294</v>
      </c>
      <c r="D82" s="195"/>
      <c r="E82" s="196">
        <v>1.58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305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03" t="s">
        <v>3295</v>
      </c>
      <c r="D83" s="195"/>
      <c r="E83" s="196">
        <v>1.96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305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03" t="s">
        <v>3296</v>
      </c>
      <c r="D84" s="195"/>
      <c r="E84" s="196">
        <v>2.78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305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04" t="s">
        <v>322</v>
      </c>
      <c r="D85" s="197"/>
      <c r="E85" s="198">
        <v>15.96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305</v>
      </c>
      <c r="AH85" s="151">
        <v>3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02" t="s">
        <v>323</v>
      </c>
      <c r="D86" s="195"/>
      <c r="E86" s="196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01" t="s">
        <v>3297</v>
      </c>
      <c r="D87" s="193"/>
      <c r="E87" s="194">
        <v>43.451099999999997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305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1">
        <v>13</v>
      </c>
      <c r="B88" s="172" t="s">
        <v>3300</v>
      </c>
      <c r="C88" s="188" t="s">
        <v>3301</v>
      </c>
      <c r="D88" s="173" t="s">
        <v>342</v>
      </c>
      <c r="E88" s="174">
        <v>22.7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9.1E-4</v>
      </c>
      <c r="O88" s="176">
        <f>ROUND(E88*N88,2)</f>
        <v>0.02</v>
      </c>
      <c r="P88" s="176">
        <v>0</v>
      </c>
      <c r="Q88" s="176">
        <f>ROUND(E88*P88,2)</f>
        <v>0</v>
      </c>
      <c r="R88" s="176" t="s">
        <v>299</v>
      </c>
      <c r="S88" s="176" t="s">
        <v>239</v>
      </c>
      <c r="T88" s="177" t="s">
        <v>300</v>
      </c>
      <c r="U88" s="160">
        <v>5.4334899999999999</v>
      </c>
      <c r="V88" s="160">
        <f>ROUND(E88*U88,2)</f>
        <v>123.34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415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58"/>
      <c r="B89" s="159"/>
      <c r="C89" s="265" t="s">
        <v>3302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78" t="str">
        <f>C89</f>
        <v>Protlačování trub v hornině 1 - 4 s výjimkou tekoucího písku a hornin kašovité konzistence metodou ramování (zatloukání) ocelových trub s následným čistěním.</v>
      </c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01" t="s">
        <v>3303</v>
      </c>
      <c r="D90" s="193"/>
      <c r="E90" s="194">
        <v>22.7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305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1">
        <v>14</v>
      </c>
      <c r="B91" s="172" t="s">
        <v>3304</v>
      </c>
      <c r="C91" s="188" t="s">
        <v>3305</v>
      </c>
      <c r="D91" s="173" t="s">
        <v>327</v>
      </c>
      <c r="E91" s="174">
        <v>1322.0709999999999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9.8999999999999999E-4</v>
      </c>
      <c r="O91" s="176">
        <f>ROUND(E91*N91,2)</f>
        <v>1.31</v>
      </c>
      <c r="P91" s="176">
        <v>0</v>
      </c>
      <c r="Q91" s="176">
        <f>ROUND(E91*P91,2)</f>
        <v>0</v>
      </c>
      <c r="R91" s="176" t="s">
        <v>299</v>
      </c>
      <c r="S91" s="176" t="s">
        <v>239</v>
      </c>
      <c r="T91" s="177" t="s">
        <v>300</v>
      </c>
      <c r="U91" s="160">
        <v>0.23599999999999999</v>
      </c>
      <c r="V91" s="160">
        <f>ROUND(E91*U91,2)</f>
        <v>312.01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65" t="s">
        <v>3306</v>
      </c>
      <c r="D92" s="266"/>
      <c r="E92" s="266"/>
      <c r="F92" s="266"/>
      <c r="G92" s="266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01" t="s">
        <v>3307</v>
      </c>
      <c r="D93" s="193"/>
      <c r="E93" s="194">
        <v>134.40600000000001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305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01" t="s">
        <v>3308</v>
      </c>
      <c r="D94" s="193"/>
      <c r="E94" s="194">
        <v>122.22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305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01" t="s">
        <v>3309</v>
      </c>
      <c r="D95" s="193"/>
      <c r="E95" s="194">
        <v>105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305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01" t="s">
        <v>3310</v>
      </c>
      <c r="D96" s="193"/>
      <c r="E96" s="194">
        <v>130.1524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305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01" t="s">
        <v>3311</v>
      </c>
      <c r="D97" s="193"/>
      <c r="E97" s="194">
        <v>165.32640000000001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305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01" t="s">
        <v>3312</v>
      </c>
      <c r="D98" s="193"/>
      <c r="E98" s="194">
        <v>187.09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305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01" t="s">
        <v>3313</v>
      </c>
      <c r="D99" s="193"/>
      <c r="E99" s="194">
        <v>177.77500000000001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305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01" t="s">
        <v>3314</v>
      </c>
      <c r="D100" s="193"/>
      <c r="E100" s="194">
        <v>177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305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01" t="s">
        <v>3315</v>
      </c>
      <c r="D101" s="193"/>
      <c r="E101" s="194">
        <v>123.10120000000001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305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1">
        <v>15</v>
      </c>
      <c r="B102" s="172" t="s">
        <v>3316</v>
      </c>
      <c r="C102" s="188" t="s">
        <v>3317</v>
      </c>
      <c r="D102" s="173" t="s">
        <v>327</v>
      </c>
      <c r="E102" s="174">
        <v>1322.0709999999999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 t="s">
        <v>299</v>
      </c>
      <c r="S102" s="176" t="s">
        <v>239</v>
      </c>
      <c r="T102" s="177" t="s">
        <v>300</v>
      </c>
      <c r="U102" s="160">
        <v>7.0000000000000007E-2</v>
      </c>
      <c r="V102" s="160">
        <f>ROUND(E102*U102,2)</f>
        <v>92.54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65" t="s">
        <v>3318</v>
      </c>
      <c r="D103" s="266"/>
      <c r="E103" s="266"/>
      <c r="F103" s="266"/>
      <c r="G103" s="266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01" t="s">
        <v>3307</v>
      </c>
      <c r="D104" s="193"/>
      <c r="E104" s="194">
        <v>134.40600000000001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305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01" t="s">
        <v>3308</v>
      </c>
      <c r="D105" s="193"/>
      <c r="E105" s="194">
        <v>122.22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305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01" t="s">
        <v>3309</v>
      </c>
      <c r="D106" s="193"/>
      <c r="E106" s="194">
        <v>105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305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01" t="s">
        <v>3310</v>
      </c>
      <c r="D107" s="193"/>
      <c r="E107" s="194">
        <v>130.1524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305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01" t="s">
        <v>3311</v>
      </c>
      <c r="D108" s="193"/>
      <c r="E108" s="194">
        <v>165.32640000000001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305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01" t="s">
        <v>3312</v>
      </c>
      <c r="D109" s="193"/>
      <c r="E109" s="194">
        <v>187.09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305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01" t="s">
        <v>3313</v>
      </c>
      <c r="D110" s="193"/>
      <c r="E110" s="194">
        <v>177.77500000000001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305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01" t="s">
        <v>3314</v>
      </c>
      <c r="D111" s="193"/>
      <c r="E111" s="194">
        <v>177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305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01" t="s">
        <v>3315</v>
      </c>
      <c r="D112" s="193"/>
      <c r="E112" s="194">
        <v>123.10120000000001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305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1">
        <v>16</v>
      </c>
      <c r="B113" s="172" t="s">
        <v>3319</v>
      </c>
      <c r="C113" s="188" t="s">
        <v>3320</v>
      </c>
      <c r="D113" s="173" t="s">
        <v>327</v>
      </c>
      <c r="E113" s="174">
        <v>179.73599999999999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1.49E-3</v>
      </c>
      <c r="O113" s="176">
        <f>ROUND(E113*N113,2)</f>
        <v>0.27</v>
      </c>
      <c r="P113" s="176">
        <v>0</v>
      </c>
      <c r="Q113" s="176">
        <f>ROUND(E113*P113,2)</f>
        <v>0</v>
      </c>
      <c r="R113" s="176" t="s">
        <v>299</v>
      </c>
      <c r="S113" s="176" t="s">
        <v>239</v>
      </c>
      <c r="T113" s="177" t="s">
        <v>300</v>
      </c>
      <c r="U113" s="160">
        <v>0.32300000000000001</v>
      </c>
      <c r="V113" s="160">
        <f>ROUND(E113*U113,2)</f>
        <v>58.05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415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01" t="s">
        <v>3321</v>
      </c>
      <c r="D114" s="193"/>
      <c r="E114" s="194">
        <v>32.4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305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01" t="s">
        <v>3322</v>
      </c>
      <c r="D115" s="193"/>
      <c r="E115" s="194">
        <v>42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305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02" t="s">
        <v>319</v>
      </c>
      <c r="D116" s="195"/>
      <c r="E116" s="196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03" t="s">
        <v>3288</v>
      </c>
      <c r="D117" s="195"/>
      <c r="E117" s="196">
        <v>1.62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305</v>
      </c>
      <c r="AH117" s="151">
        <v>2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03" t="s">
        <v>3289</v>
      </c>
      <c r="D118" s="195"/>
      <c r="E118" s="196">
        <v>1.29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305</v>
      </c>
      <c r="AH118" s="151">
        <v>2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03" t="s">
        <v>3290</v>
      </c>
      <c r="D119" s="195"/>
      <c r="E119" s="196">
        <v>1.21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305</v>
      </c>
      <c r="AH119" s="151">
        <v>2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03" t="s">
        <v>3291</v>
      </c>
      <c r="D120" s="195"/>
      <c r="E120" s="196">
        <v>2.0099999999999998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305</v>
      </c>
      <c r="AH120" s="151">
        <v>2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03" t="s">
        <v>3292</v>
      </c>
      <c r="D121" s="195"/>
      <c r="E121" s="196">
        <v>1.86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305</v>
      </c>
      <c r="AH121" s="151">
        <v>2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03" t="s">
        <v>3293</v>
      </c>
      <c r="D122" s="195"/>
      <c r="E122" s="196">
        <v>1.65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305</v>
      </c>
      <c r="AH122" s="151">
        <v>2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03" t="s">
        <v>3294</v>
      </c>
      <c r="D123" s="195"/>
      <c r="E123" s="196">
        <v>1.58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305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03" t="s">
        <v>3295</v>
      </c>
      <c r="D124" s="195"/>
      <c r="E124" s="196">
        <v>1.96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305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03" t="s">
        <v>3296</v>
      </c>
      <c r="D125" s="195"/>
      <c r="E125" s="196">
        <v>2.78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305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04" t="s">
        <v>322</v>
      </c>
      <c r="D126" s="197"/>
      <c r="E126" s="198">
        <v>15.96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305</v>
      </c>
      <c r="AH126" s="151">
        <v>3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02" t="s">
        <v>323</v>
      </c>
      <c r="D127" s="195"/>
      <c r="E127" s="196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01" t="s">
        <v>3323</v>
      </c>
      <c r="D128" s="193"/>
      <c r="E128" s="194">
        <v>105.336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305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05" t="s">
        <v>394</v>
      </c>
      <c r="D129" s="199"/>
      <c r="E129" s="200">
        <v>179.73599999999999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305</v>
      </c>
      <c r="AH129" s="151">
        <v>1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1">
        <v>17</v>
      </c>
      <c r="B130" s="172" t="s">
        <v>3324</v>
      </c>
      <c r="C130" s="188" t="s">
        <v>3325</v>
      </c>
      <c r="D130" s="173" t="s">
        <v>327</v>
      </c>
      <c r="E130" s="174">
        <v>179.73599999999999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6" t="s">
        <v>299</v>
      </c>
      <c r="S130" s="176" t="s">
        <v>239</v>
      </c>
      <c r="T130" s="177" t="s">
        <v>300</v>
      </c>
      <c r="U130" s="160">
        <v>0.17100000000000001</v>
      </c>
      <c r="V130" s="160">
        <f>ROUND(E130*U130,2)</f>
        <v>30.73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415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265" t="s">
        <v>3326</v>
      </c>
      <c r="D131" s="266"/>
      <c r="E131" s="266"/>
      <c r="F131" s="266"/>
      <c r="G131" s="266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01" t="s">
        <v>3321</v>
      </c>
      <c r="D132" s="193"/>
      <c r="E132" s="194">
        <v>32.4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305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01" t="s">
        <v>3322</v>
      </c>
      <c r="D133" s="193"/>
      <c r="E133" s="194">
        <v>42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305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02" t="s">
        <v>319</v>
      </c>
      <c r="D134" s="195"/>
      <c r="E134" s="196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305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03" t="s">
        <v>3288</v>
      </c>
      <c r="D135" s="195"/>
      <c r="E135" s="196">
        <v>1.62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305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03" t="s">
        <v>3289</v>
      </c>
      <c r="D136" s="195"/>
      <c r="E136" s="196">
        <v>1.29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305</v>
      </c>
      <c r="AH136" s="151">
        <v>2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03" t="s">
        <v>3290</v>
      </c>
      <c r="D137" s="195"/>
      <c r="E137" s="196">
        <v>1.21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305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03" t="s">
        <v>3291</v>
      </c>
      <c r="D138" s="195"/>
      <c r="E138" s="196">
        <v>2.0099999999999998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305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03" t="s">
        <v>3292</v>
      </c>
      <c r="D139" s="195"/>
      <c r="E139" s="196">
        <v>1.86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305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03" t="s">
        <v>3293</v>
      </c>
      <c r="D140" s="195"/>
      <c r="E140" s="196">
        <v>1.65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305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03" t="s">
        <v>3294</v>
      </c>
      <c r="D141" s="195"/>
      <c r="E141" s="196">
        <v>1.58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305</v>
      </c>
      <c r="AH141" s="151">
        <v>2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03" t="s">
        <v>3295</v>
      </c>
      <c r="D142" s="195"/>
      <c r="E142" s="196">
        <v>1.96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305</v>
      </c>
      <c r="AH142" s="151">
        <v>2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03" t="s">
        <v>3296</v>
      </c>
      <c r="D143" s="195"/>
      <c r="E143" s="196">
        <v>2.78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305</v>
      </c>
      <c r="AH143" s="151">
        <v>2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04" t="s">
        <v>322</v>
      </c>
      <c r="D144" s="197"/>
      <c r="E144" s="198">
        <v>15.96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305</v>
      </c>
      <c r="AH144" s="151">
        <v>3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02" t="s">
        <v>323</v>
      </c>
      <c r="D145" s="195"/>
      <c r="E145" s="196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01" t="s">
        <v>3323</v>
      </c>
      <c r="D146" s="193"/>
      <c r="E146" s="194">
        <v>105.336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305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05" t="s">
        <v>394</v>
      </c>
      <c r="D147" s="199"/>
      <c r="E147" s="200">
        <v>179.73599999999999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305</v>
      </c>
      <c r="AH147" s="151">
        <v>1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71">
        <v>18</v>
      </c>
      <c r="B148" s="172" t="s">
        <v>3327</v>
      </c>
      <c r="C148" s="188" t="s">
        <v>3328</v>
      </c>
      <c r="D148" s="173" t="s">
        <v>298</v>
      </c>
      <c r="E148" s="174">
        <v>130.1011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1.3699999999999999E-3</v>
      </c>
      <c r="O148" s="176">
        <f>ROUND(E148*N148,2)</f>
        <v>0.18</v>
      </c>
      <c r="P148" s="176">
        <v>0</v>
      </c>
      <c r="Q148" s="176">
        <f>ROUND(E148*P148,2)</f>
        <v>0</v>
      </c>
      <c r="R148" s="176" t="s">
        <v>299</v>
      </c>
      <c r="S148" s="176" t="s">
        <v>239</v>
      </c>
      <c r="T148" s="177" t="s">
        <v>300</v>
      </c>
      <c r="U148" s="160">
        <v>0.16400000000000001</v>
      </c>
      <c r="V148" s="160">
        <f>ROUND(E148*U148,2)</f>
        <v>21.34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415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65" t="s">
        <v>3329</v>
      </c>
      <c r="D149" s="266"/>
      <c r="E149" s="266"/>
      <c r="F149" s="266"/>
      <c r="G149" s="266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01" t="s">
        <v>3262</v>
      </c>
      <c r="D150" s="193"/>
      <c r="E150" s="194">
        <v>23.625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305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01" t="s">
        <v>3263</v>
      </c>
      <c r="D151" s="193"/>
      <c r="E151" s="194">
        <v>30.625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305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01" t="s">
        <v>3321</v>
      </c>
      <c r="D152" s="193"/>
      <c r="E152" s="194">
        <v>32.4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305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02" t="s">
        <v>319</v>
      </c>
      <c r="D153" s="195"/>
      <c r="E153" s="196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03" t="s">
        <v>3288</v>
      </c>
      <c r="D154" s="195"/>
      <c r="E154" s="196">
        <v>1.62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305</v>
      </c>
      <c r="AH154" s="151">
        <v>2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03" t="s">
        <v>3289</v>
      </c>
      <c r="D155" s="195"/>
      <c r="E155" s="196">
        <v>1.29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305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03" t="s">
        <v>3290</v>
      </c>
      <c r="D156" s="195"/>
      <c r="E156" s="196">
        <v>1.21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305</v>
      </c>
      <c r="AH156" s="151">
        <v>2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03" t="s">
        <v>3291</v>
      </c>
      <c r="D157" s="195"/>
      <c r="E157" s="196">
        <v>2.0099999999999998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305</v>
      </c>
      <c r="AH157" s="151">
        <v>2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03" t="s">
        <v>3292</v>
      </c>
      <c r="D158" s="195"/>
      <c r="E158" s="196">
        <v>1.86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305</v>
      </c>
      <c r="AH158" s="151">
        <v>2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03" t="s">
        <v>3293</v>
      </c>
      <c r="D159" s="195"/>
      <c r="E159" s="196">
        <v>1.65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305</v>
      </c>
      <c r="AH159" s="151">
        <v>2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03" t="s">
        <v>3294</v>
      </c>
      <c r="D160" s="195"/>
      <c r="E160" s="196">
        <v>1.58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305</v>
      </c>
      <c r="AH160" s="151">
        <v>2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03" t="s">
        <v>3295</v>
      </c>
      <c r="D161" s="195"/>
      <c r="E161" s="196">
        <v>1.96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305</v>
      </c>
      <c r="AH161" s="151">
        <v>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03" t="s">
        <v>3296</v>
      </c>
      <c r="D162" s="195"/>
      <c r="E162" s="196">
        <v>2.78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305</v>
      </c>
      <c r="AH162" s="151">
        <v>2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04" t="s">
        <v>322</v>
      </c>
      <c r="D163" s="197"/>
      <c r="E163" s="198">
        <v>15.96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305</v>
      </c>
      <c r="AH163" s="151">
        <v>3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02" t="s">
        <v>323</v>
      </c>
      <c r="D164" s="195"/>
      <c r="E164" s="196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01" t="s">
        <v>3297</v>
      </c>
      <c r="D165" s="193"/>
      <c r="E165" s="194">
        <v>43.451099999999997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305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05" t="s">
        <v>394</v>
      </c>
      <c r="D166" s="199"/>
      <c r="E166" s="200">
        <v>130.1011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305</v>
      </c>
      <c r="AH166" s="151">
        <v>1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71">
        <v>19</v>
      </c>
      <c r="B167" s="172" t="s">
        <v>3330</v>
      </c>
      <c r="C167" s="188" t="s">
        <v>3331</v>
      </c>
      <c r="D167" s="173" t="s">
        <v>298</v>
      </c>
      <c r="E167" s="174">
        <v>130.1011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299</v>
      </c>
      <c r="S167" s="176" t="s">
        <v>239</v>
      </c>
      <c r="T167" s="177" t="s">
        <v>300</v>
      </c>
      <c r="U167" s="160">
        <v>4.8000000000000001E-2</v>
      </c>
      <c r="V167" s="160">
        <f>ROUND(E167*U167,2)</f>
        <v>6.24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415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65" t="s">
        <v>3332</v>
      </c>
      <c r="D168" s="266"/>
      <c r="E168" s="266"/>
      <c r="F168" s="266"/>
      <c r="G168" s="266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201" t="s">
        <v>3262</v>
      </c>
      <c r="D169" s="193"/>
      <c r="E169" s="194">
        <v>23.625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305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01" t="s">
        <v>3263</v>
      </c>
      <c r="D170" s="193"/>
      <c r="E170" s="194">
        <v>30.625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305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01" t="s">
        <v>3321</v>
      </c>
      <c r="D171" s="193"/>
      <c r="E171" s="194">
        <v>32.4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305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02" t="s">
        <v>319</v>
      </c>
      <c r="D172" s="195"/>
      <c r="E172" s="196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03" t="s">
        <v>3288</v>
      </c>
      <c r="D173" s="195"/>
      <c r="E173" s="196">
        <v>1.62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305</v>
      </c>
      <c r="AH173" s="151">
        <v>2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03" t="s">
        <v>3289</v>
      </c>
      <c r="D174" s="195"/>
      <c r="E174" s="196">
        <v>1.29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305</v>
      </c>
      <c r="AH174" s="151">
        <v>2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03" t="s">
        <v>3290</v>
      </c>
      <c r="D175" s="195"/>
      <c r="E175" s="196">
        <v>1.21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305</v>
      </c>
      <c r="AH175" s="151">
        <v>2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03" t="s">
        <v>3291</v>
      </c>
      <c r="D176" s="195"/>
      <c r="E176" s="196">
        <v>2.0099999999999998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305</v>
      </c>
      <c r="AH176" s="151">
        <v>2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03" t="s">
        <v>3292</v>
      </c>
      <c r="D177" s="195"/>
      <c r="E177" s="196">
        <v>1.86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305</v>
      </c>
      <c r="AH177" s="151">
        <v>2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03" t="s">
        <v>3293</v>
      </c>
      <c r="D178" s="195"/>
      <c r="E178" s="196">
        <v>1.65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305</v>
      </c>
      <c r="AH178" s="151">
        <v>2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203" t="s">
        <v>3294</v>
      </c>
      <c r="D179" s="195"/>
      <c r="E179" s="196">
        <v>1.58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305</v>
      </c>
      <c r="AH179" s="151">
        <v>2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203" t="s">
        <v>3295</v>
      </c>
      <c r="D180" s="195"/>
      <c r="E180" s="196">
        <v>1.96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305</v>
      </c>
      <c r="AH180" s="151">
        <v>2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03" t="s">
        <v>3296</v>
      </c>
      <c r="D181" s="195"/>
      <c r="E181" s="196">
        <v>2.78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305</v>
      </c>
      <c r="AH181" s="151">
        <v>2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04" t="s">
        <v>322</v>
      </c>
      <c r="D182" s="197"/>
      <c r="E182" s="198">
        <v>15.96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305</v>
      </c>
      <c r="AH182" s="151">
        <v>3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02" t="s">
        <v>323</v>
      </c>
      <c r="D183" s="195"/>
      <c r="E183" s="196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01" t="s">
        <v>3297</v>
      </c>
      <c r="D184" s="193"/>
      <c r="E184" s="194">
        <v>43.451099999999997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305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205" t="s">
        <v>394</v>
      </c>
      <c r="D185" s="199"/>
      <c r="E185" s="200">
        <v>130.1011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305</v>
      </c>
      <c r="AH185" s="151">
        <v>1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71">
        <v>20</v>
      </c>
      <c r="B186" s="172" t="s">
        <v>3333</v>
      </c>
      <c r="C186" s="188" t="s">
        <v>3334</v>
      </c>
      <c r="D186" s="173" t="s">
        <v>298</v>
      </c>
      <c r="E186" s="174">
        <v>727.13905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0</v>
      </c>
      <c r="O186" s="176">
        <f>ROUND(E186*N186,2)</f>
        <v>0</v>
      </c>
      <c r="P186" s="176">
        <v>0</v>
      </c>
      <c r="Q186" s="176">
        <f>ROUND(E186*P186,2)</f>
        <v>0</v>
      </c>
      <c r="R186" s="176" t="s">
        <v>299</v>
      </c>
      <c r="S186" s="176" t="s">
        <v>239</v>
      </c>
      <c r="T186" s="177" t="s">
        <v>300</v>
      </c>
      <c r="U186" s="160">
        <v>0.34499999999999997</v>
      </c>
      <c r="V186" s="160">
        <f>ROUND(E186*U186,2)</f>
        <v>250.86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415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265" t="s">
        <v>3335</v>
      </c>
      <c r="D187" s="266"/>
      <c r="E187" s="266"/>
      <c r="F187" s="266"/>
      <c r="G187" s="266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201" t="s">
        <v>3277</v>
      </c>
      <c r="D188" s="193"/>
      <c r="E188" s="194">
        <v>73.923299999999998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305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201" t="s">
        <v>3278</v>
      </c>
      <c r="D189" s="193"/>
      <c r="E189" s="194">
        <v>67.221000000000004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305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01" t="s">
        <v>3279</v>
      </c>
      <c r="D190" s="193"/>
      <c r="E190" s="194">
        <v>57.75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305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201" t="s">
        <v>3280</v>
      </c>
      <c r="D191" s="193"/>
      <c r="E191" s="194">
        <v>71.583820000000003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305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201" t="s">
        <v>3281</v>
      </c>
      <c r="D192" s="193"/>
      <c r="E192" s="194">
        <v>90.929519999999997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305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201" t="s">
        <v>3282</v>
      </c>
      <c r="D193" s="193"/>
      <c r="E193" s="194">
        <v>102.8995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305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01" t="s">
        <v>3283</v>
      </c>
      <c r="D194" s="193"/>
      <c r="E194" s="194">
        <v>97.776250000000005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305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201" t="s">
        <v>3284</v>
      </c>
      <c r="D195" s="193"/>
      <c r="E195" s="194">
        <v>97.35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305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201" t="s">
        <v>3285</v>
      </c>
      <c r="D196" s="193"/>
      <c r="E196" s="194">
        <v>67.705659999999995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305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71">
        <v>21</v>
      </c>
      <c r="B197" s="172" t="s">
        <v>3336</v>
      </c>
      <c r="C197" s="188" t="s">
        <v>3337</v>
      </c>
      <c r="D197" s="173" t="s">
        <v>298</v>
      </c>
      <c r="E197" s="174">
        <v>54.25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6">
        <v>0</v>
      </c>
      <c r="O197" s="176">
        <f>ROUND(E197*N197,2)</f>
        <v>0</v>
      </c>
      <c r="P197" s="176">
        <v>0</v>
      </c>
      <c r="Q197" s="176">
        <f>ROUND(E197*P197,2)</f>
        <v>0</v>
      </c>
      <c r="R197" s="176" t="s">
        <v>299</v>
      </c>
      <c r="S197" s="176" t="s">
        <v>239</v>
      </c>
      <c r="T197" s="177" t="s">
        <v>300</v>
      </c>
      <c r="U197" s="160">
        <v>0.51900000000000002</v>
      </c>
      <c r="V197" s="160">
        <f>ROUND(E197*U197,2)</f>
        <v>28.16</v>
      </c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415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65" t="s">
        <v>3335</v>
      </c>
      <c r="D198" s="266"/>
      <c r="E198" s="266"/>
      <c r="F198" s="266"/>
      <c r="G198" s="266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01" t="s">
        <v>3262</v>
      </c>
      <c r="D199" s="193"/>
      <c r="E199" s="194">
        <v>23.625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305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01" t="s">
        <v>3263</v>
      </c>
      <c r="D200" s="193"/>
      <c r="E200" s="194">
        <v>30.625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305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71">
        <v>22</v>
      </c>
      <c r="B201" s="172" t="s">
        <v>3338</v>
      </c>
      <c r="C201" s="188" t="s">
        <v>3339</v>
      </c>
      <c r="D201" s="173" t="s">
        <v>298</v>
      </c>
      <c r="E201" s="174">
        <v>776.54233999999997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6">
        <v>0</v>
      </c>
      <c r="O201" s="176">
        <f>ROUND(E201*N201,2)</f>
        <v>0</v>
      </c>
      <c r="P201" s="176">
        <v>0</v>
      </c>
      <c r="Q201" s="176">
        <f>ROUND(E201*P201,2)</f>
        <v>0</v>
      </c>
      <c r="R201" s="176" t="s">
        <v>299</v>
      </c>
      <c r="S201" s="176" t="s">
        <v>239</v>
      </c>
      <c r="T201" s="177" t="s">
        <v>300</v>
      </c>
      <c r="U201" s="160">
        <v>7.3999999999999996E-2</v>
      </c>
      <c r="V201" s="160">
        <f>ROUND(E201*U201,2)</f>
        <v>57.46</v>
      </c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415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265" t="s">
        <v>309</v>
      </c>
      <c r="D202" s="266"/>
      <c r="E202" s="266"/>
      <c r="F202" s="266"/>
      <c r="G202" s="266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303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201" t="s">
        <v>3340</v>
      </c>
      <c r="D203" s="193"/>
      <c r="E203" s="194">
        <v>776.54233999999997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305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 x14ac:dyDescent="0.2">
      <c r="A204" s="171">
        <v>23</v>
      </c>
      <c r="B204" s="172" t="s">
        <v>936</v>
      </c>
      <c r="C204" s="188" t="s">
        <v>937</v>
      </c>
      <c r="D204" s="173" t="s">
        <v>298</v>
      </c>
      <c r="E204" s="174">
        <v>392.64560999999998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299</v>
      </c>
      <c r="S204" s="176" t="s">
        <v>239</v>
      </c>
      <c r="T204" s="177" t="s">
        <v>300</v>
      </c>
      <c r="U204" s="160">
        <v>1.0999999999999999E-2</v>
      </c>
      <c r="V204" s="160">
        <f>ROUND(E204*U204,2)</f>
        <v>4.32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301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65" t="s">
        <v>309</v>
      </c>
      <c r="D205" s="266"/>
      <c r="E205" s="266"/>
      <c r="F205" s="266"/>
      <c r="G205" s="266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56.25" outlineLevel="1" x14ac:dyDescent="0.2">
      <c r="A206" s="158"/>
      <c r="B206" s="159"/>
      <c r="C206" s="256" t="s">
        <v>938</v>
      </c>
      <c r="D206" s="257"/>
      <c r="E206" s="257"/>
      <c r="F206" s="257"/>
      <c r="G206" s="257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243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78" t="str">
        <f>C206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01" t="s">
        <v>3341</v>
      </c>
      <c r="D207" s="193"/>
      <c r="E207" s="194">
        <v>54.25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305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201" t="s">
        <v>3342</v>
      </c>
      <c r="D208" s="193"/>
      <c r="E208" s="194">
        <v>6.6306399999999996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305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01" t="s">
        <v>3343</v>
      </c>
      <c r="D209" s="193"/>
      <c r="E209" s="194">
        <v>259.37099999999998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305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201" t="s">
        <v>3344</v>
      </c>
      <c r="D210" s="193"/>
      <c r="E210" s="194">
        <v>53.13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305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201" t="s">
        <v>3345</v>
      </c>
      <c r="D211" s="193"/>
      <c r="E211" s="194">
        <v>19.26398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305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33.75" outlineLevel="1" x14ac:dyDescent="0.2">
      <c r="A212" s="171">
        <v>24</v>
      </c>
      <c r="B212" s="172" t="s">
        <v>940</v>
      </c>
      <c r="C212" s="188" t="s">
        <v>941</v>
      </c>
      <c r="D212" s="173" t="s">
        <v>298</v>
      </c>
      <c r="E212" s="174">
        <v>5889.68415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299</v>
      </c>
      <c r="S212" s="176" t="s">
        <v>239</v>
      </c>
      <c r="T212" s="177" t="s">
        <v>300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415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65" t="s">
        <v>309</v>
      </c>
      <c r="D213" s="266"/>
      <c r="E213" s="266"/>
      <c r="F213" s="266"/>
      <c r="G213" s="266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56.25" outlineLevel="1" x14ac:dyDescent="0.2">
      <c r="A214" s="158"/>
      <c r="B214" s="159"/>
      <c r="C214" s="256" t="s">
        <v>938</v>
      </c>
      <c r="D214" s="257"/>
      <c r="E214" s="257"/>
      <c r="F214" s="257"/>
      <c r="G214" s="257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243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78" t="str">
        <f>C214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202" t="s">
        <v>319</v>
      </c>
      <c r="D215" s="195"/>
      <c r="E215" s="196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305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203" t="s">
        <v>3346</v>
      </c>
      <c r="D216" s="195"/>
      <c r="E216" s="196">
        <v>54.25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305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203" t="s">
        <v>3347</v>
      </c>
      <c r="D217" s="195"/>
      <c r="E217" s="196">
        <v>6.6306399999999996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305</v>
      </c>
      <c r="AH217" s="151">
        <v>2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03" t="s">
        <v>3348</v>
      </c>
      <c r="D218" s="195"/>
      <c r="E218" s="196">
        <v>259.37099999999998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305</v>
      </c>
      <c r="AH218" s="151">
        <v>2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203" t="s">
        <v>3349</v>
      </c>
      <c r="D219" s="195"/>
      <c r="E219" s="196">
        <v>53.13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305</v>
      </c>
      <c r="AH219" s="151">
        <v>2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203" t="s">
        <v>3350</v>
      </c>
      <c r="D220" s="195"/>
      <c r="E220" s="196">
        <v>19.26398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305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204" t="s">
        <v>322</v>
      </c>
      <c r="D221" s="197"/>
      <c r="E221" s="198">
        <v>392.64560999999998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305</v>
      </c>
      <c r="AH221" s="151">
        <v>3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202" t="s">
        <v>323</v>
      </c>
      <c r="D222" s="195"/>
      <c r="E222" s="196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305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201" t="s">
        <v>3351</v>
      </c>
      <c r="D223" s="193"/>
      <c r="E223" s="194">
        <v>5889.68415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305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 x14ac:dyDescent="0.2">
      <c r="A224" s="171">
        <v>25</v>
      </c>
      <c r="B224" s="172" t="s">
        <v>943</v>
      </c>
      <c r="C224" s="188" t="s">
        <v>944</v>
      </c>
      <c r="D224" s="173" t="s">
        <v>298</v>
      </c>
      <c r="E224" s="174">
        <v>388.27116999999998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6" t="s">
        <v>299</v>
      </c>
      <c r="S224" s="176" t="s">
        <v>239</v>
      </c>
      <c r="T224" s="177" t="s">
        <v>300</v>
      </c>
      <c r="U224" s="160">
        <v>0.65200000000000002</v>
      </c>
      <c r="V224" s="160">
        <f>ROUND(E224*U224,2)</f>
        <v>253.15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301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201" t="s">
        <v>3352</v>
      </c>
      <c r="D225" s="193"/>
      <c r="E225" s="194">
        <v>27.650700000000001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305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201" t="s">
        <v>3353</v>
      </c>
      <c r="D226" s="193"/>
      <c r="E226" s="194">
        <v>29.337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305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201" t="s">
        <v>3354</v>
      </c>
      <c r="D227" s="193"/>
      <c r="E227" s="194">
        <v>19.866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305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201" t="s">
        <v>3355</v>
      </c>
      <c r="D228" s="193"/>
      <c r="E228" s="194">
        <v>35.124980000000001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305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201" t="s">
        <v>3356</v>
      </c>
      <c r="D229" s="193"/>
      <c r="E229" s="194">
        <v>52.396079999999998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305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201" t="s">
        <v>3357</v>
      </c>
      <c r="D230" s="193"/>
      <c r="E230" s="194">
        <v>55.093499999999999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305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201" t="s">
        <v>3358</v>
      </c>
      <c r="D231" s="193"/>
      <c r="E231" s="194">
        <v>48.43685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305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201" t="s">
        <v>3359</v>
      </c>
      <c r="D232" s="193"/>
      <c r="E232" s="194">
        <v>52.25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305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201" t="s">
        <v>3360</v>
      </c>
      <c r="D233" s="193"/>
      <c r="E233" s="194">
        <v>43.928939999999997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305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202" t="s">
        <v>319</v>
      </c>
      <c r="D234" s="195"/>
      <c r="E234" s="196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305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203" t="s">
        <v>3288</v>
      </c>
      <c r="D235" s="195"/>
      <c r="E235" s="196">
        <v>1.62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305</v>
      </c>
      <c r="AH235" s="151">
        <v>2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203" t="s">
        <v>3289</v>
      </c>
      <c r="D236" s="195"/>
      <c r="E236" s="196">
        <v>1.29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305</v>
      </c>
      <c r="AH236" s="151">
        <v>2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203" t="s">
        <v>3290</v>
      </c>
      <c r="D237" s="195"/>
      <c r="E237" s="196">
        <v>1.21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305</v>
      </c>
      <c r="AH237" s="151">
        <v>2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203" t="s">
        <v>3291</v>
      </c>
      <c r="D238" s="195"/>
      <c r="E238" s="196">
        <v>2.0099999999999998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305</v>
      </c>
      <c r="AH238" s="151">
        <v>2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203" t="s">
        <v>3292</v>
      </c>
      <c r="D239" s="195"/>
      <c r="E239" s="196">
        <v>1.86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305</v>
      </c>
      <c r="AH239" s="151">
        <v>2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203" t="s">
        <v>3293</v>
      </c>
      <c r="D240" s="195"/>
      <c r="E240" s="196">
        <v>1.65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305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203" t="s">
        <v>3294</v>
      </c>
      <c r="D241" s="195"/>
      <c r="E241" s="196">
        <v>1.58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305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203" t="s">
        <v>3295</v>
      </c>
      <c r="D242" s="195"/>
      <c r="E242" s="196">
        <v>1.96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305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203" t="s">
        <v>3296</v>
      </c>
      <c r="D243" s="195"/>
      <c r="E243" s="196">
        <v>2.78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305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204" t="s">
        <v>322</v>
      </c>
      <c r="D244" s="197"/>
      <c r="E244" s="198">
        <v>15.96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305</v>
      </c>
      <c r="AH244" s="151">
        <v>3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202" t="s">
        <v>323</v>
      </c>
      <c r="D245" s="195"/>
      <c r="E245" s="196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305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201" t="s">
        <v>3297</v>
      </c>
      <c r="D246" s="193"/>
      <c r="E246" s="194">
        <v>43.451099999999997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305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8"/>
      <c r="B247" s="159"/>
      <c r="C247" s="201" t="s">
        <v>3361</v>
      </c>
      <c r="D247" s="193"/>
      <c r="E247" s="194">
        <v>-19.26398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305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 x14ac:dyDescent="0.2">
      <c r="A248" s="171">
        <v>26</v>
      </c>
      <c r="B248" s="172" t="s">
        <v>310</v>
      </c>
      <c r="C248" s="188" t="s">
        <v>311</v>
      </c>
      <c r="D248" s="173" t="s">
        <v>298</v>
      </c>
      <c r="E248" s="174">
        <v>959.57078999999999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</v>
      </c>
      <c r="O248" s="176">
        <f>ROUND(E248*N248,2)</f>
        <v>0</v>
      </c>
      <c r="P248" s="176">
        <v>0</v>
      </c>
      <c r="Q248" s="176">
        <f>ROUND(E248*P248,2)</f>
        <v>0</v>
      </c>
      <c r="R248" s="176" t="s">
        <v>299</v>
      </c>
      <c r="S248" s="176" t="s">
        <v>239</v>
      </c>
      <c r="T248" s="177" t="s">
        <v>300</v>
      </c>
      <c r="U248" s="160">
        <v>8.9999999999999993E-3</v>
      </c>
      <c r="V248" s="160">
        <f>ROUND(E248*U248,2)</f>
        <v>8.64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301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201" t="s">
        <v>3362</v>
      </c>
      <c r="D249" s="193"/>
      <c r="E249" s="194">
        <v>127.86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305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201" t="s">
        <v>3262</v>
      </c>
      <c r="D250" s="193"/>
      <c r="E250" s="194">
        <v>23.625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305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201" t="s">
        <v>3263</v>
      </c>
      <c r="D251" s="193"/>
      <c r="E251" s="194">
        <v>30.625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305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201" t="s">
        <v>3271</v>
      </c>
      <c r="D252" s="193"/>
      <c r="E252" s="194">
        <v>0.24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305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201" t="s">
        <v>3363</v>
      </c>
      <c r="D253" s="193"/>
      <c r="E253" s="194">
        <v>73.923299999999998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305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201" t="s">
        <v>3278</v>
      </c>
      <c r="D254" s="193"/>
      <c r="E254" s="194">
        <v>67.221000000000004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305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201" t="s">
        <v>3279</v>
      </c>
      <c r="D255" s="193"/>
      <c r="E255" s="194">
        <v>57.75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305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201" t="s">
        <v>3280</v>
      </c>
      <c r="D256" s="193"/>
      <c r="E256" s="194">
        <v>71.583820000000003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305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201" t="s">
        <v>3281</v>
      </c>
      <c r="D257" s="193"/>
      <c r="E257" s="194">
        <v>90.929519999999997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305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201" t="s">
        <v>3282</v>
      </c>
      <c r="D258" s="193"/>
      <c r="E258" s="194">
        <v>102.8995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305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201" t="s">
        <v>3283</v>
      </c>
      <c r="D259" s="193"/>
      <c r="E259" s="194">
        <v>97.776250000000005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305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201" t="s">
        <v>3284</v>
      </c>
      <c r="D260" s="193"/>
      <c r="E260" s="194">
        <v>97.35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305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201" t="s">
        <v>3285</v>
      </c>
      <c r="D261" s="193"/>
      <c r="E261" s="194">
        <v>67.705659999999995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305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202" t="s">
        <v>319</v>
      </c>
      <c r="D262" s="195"/>
      <c r="E262" s="196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305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203" t="s">
        <v>3288</v>
      </c>
      <c r="D263" s="195"/>
      <c r="E263" s="196">
        <v>1.62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305</v>
      </c>
      <c r="AH263" s="151">
        <v>2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203" t="s">
        <v>3289</v>
      </c>
      <c r="D264" s="195"/>
      <c r="E264" s="196">
        <v>1.29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305</v>
      </c>
      <c r="AH264" s="151">
        <v>2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203" t="s">
        <v>3290</v>
      </c>
      <c r="D265" s="195"/>
      <c r="E265" s="196">
        <v>1.21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305</v>
      </c>
      <c r="AH265" s="151">
        <v>2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203" t="s">
        <v>3291</v>
      </c>
      <c r="D266" s="195"/>
      <c r="E266" s="196">
        <v>2.0099999999999998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305</v>
      </c>
      <c r="AH266" s="151">
        <v>2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203" t="s">
        <v>3292</v>
      </c>
      <c r="D267" s="195"/>
      <c r="E267" s="196">
        <v>1.86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305</v>
      </c>
      <c r="AH267" s="151">
        <v>2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8"/>
      <c r="B268" s="159"/>
      <c r="C268" s="203" t="s">
        <v>3293</v>
      </c>
      <c r="D268" s="195"/>
      <c r="E268" s="196">
        <v>1.65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305</v>
      </c>
      <c r="AH268" s="151">
        <v>2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203" t="s">
        <v>3294</v>
      </c>
      <c r="D269" s="195"/>
      <c r="E269" s="196">
        <v>1.58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305</v>
      </c>
      <c r="AH269" s="151">
        <v>2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203" t="s">
        <v>3295</v>
      </c>
      <c r="D270" s="195"/>
      <c r="E270" s="196">
        <v>1.96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305</v>
      </c>
      <c r="AH270" s="151">
        <v>2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203" t="s">
        <v>3296</v>
      </c>
      <c r="D271" s="195"/>
      <c r="E271" s="196">
        <v>2.78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305</v>
      </c>
      <c r="AH271" s="151">
        <v>2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204" t="s">
        <v>322</v>
      </c>
      <c r="D272" s="197"/>
      <c r="E272" s="198">
        <v>15.96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305</v>
      </c>
      <c r="AH272" s="151">
        <v>3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202" t="s">
        <v>323</v>
      </c>
      <c r="D273" s="195"/>
      <c r="E273" s="196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305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201" t="s">
        <v>3297</v>
      </c>
      <c r="D274" s="193"/>
      <c r="E274" s="194">
        <v>43.451099999999997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305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201" t="s">
        <v>3364</v>
      </c>
      <c r="D275" s="193"/>
      <c r="E275" s="194">
        <v>6.6306399999999996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305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2.5" outlineLevel="1" x14ac:dyDescent="0.2">
      <c r="A276" s="171">
        <v>27</v>
      </c>
      <c r="B276" s="172" t="s">
        <v>3052</v>
      </c>
      <c r="C276" s="188" t="s">
        <v>3053</v>
      </c>
      <c r="D276" s="173" t="s">
        <v>298</v>
      </c>
      <c r="E276" s="174">
        <v>3.5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6">
        <v>0</v>
      </c>
      <c r="O276" s="176">
        <f>ROUND(E276*N276,2)</f>
        <v>0</v>
      </c>
      <c r="P276" s="176">
        <v>0</v>
      </c>
      <c r="Q276" s="176">
        <f>ROUND(E276*P276,2)</f>
        <v>0</v>
      </c>
      <c r="R276" s="176" t="s">
        <v>299</v>
      </c>
      <c r="S276" s="176" t="s">
        <v>239</v>
      </c>
      <c r="T276" s="177" t="s">
        <v>300</v>
      </c>
      <c r="U276" s="160">
        <v>0.20200000000000001</v>
      </c>
      <c r="V276" s="160">
        <f>ROUND(E276*U276,2)</f>
        <v>0.71</v>
      </c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301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265" t="s">
        <v>947</v>
      </c>
      <c r="D277" s="266"/>
      <c r="E277" s="266"/>
      <c r="F277" s="266"/>
      <c r="G277" s="266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256" t="s">
        <v>3365</v>
      </c>
      <c r="D278" s="257"/>
      <c r="E278" s="257"/>
      <c r="F278" s="257"/>
      <c r="G278" s="257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243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201" t="s">
        <v>3366</v>
      </c>
      <c r="D279" s="193"/>
      <c r="E279" s="194">
        <v>1.75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305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201" t="s">
        <v>3367</v>
      </c>
      <c r="D280" s="193"/>
      <c r="E280" s="194">
        <v>1.75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305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1" x14ac:dyDescent="0.2">
      <c r="A281" s="171">
        <v>28</v>
      </c>
      <c r="B281" s="172" t="s">
        <v>3052</v>
      </c>
      <c r="C281" s="188" t="s">
        <v>3053</v>
      </c>
      <c r="D281" s="173" t="s">
        <v>298</v>
      </c>
      <c r="E281" s="174">
        <v>388.27116999999998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21</v>
      </c>
      <c r="M281" s="176">
        <f>G281*(1+L281/100)</f>
        <v>0</v>
      </c>
      <c r="N281" s="176">
        <v>0</v>
      </c>
      <c r="O281" s="176">
        <f>ROUND(E281*N281,2)</f>
        <v>0</v>
      </c>
      <c r="P281" s="176">
        <v>0</v>
      </c>
      <c r="Q281" s="176">
        <f>ROUND(E281*P281,2)</f>
        <v>0</v>
      </c>
      <c r="R281" s="176" t="s">
        <v>299</v>
      </c>
      <c r="S281" s="176" t="s">
        <v>239</v>
      </c>
      <c r="T281" s="177" t="s">
        <v>300</v>
      </c>
      <c r="U281" s="160">
        <v>0.20200000000000001</v>
      </c>
      <c r="V281" s="160">
        <f>ROUND(E281*U281,2)</f>
        <v>78.430000000000007</v>
      </c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415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265" t="s">
        <v>947</v>
      </c>
      <c r="D282" s="266"/>
      <c r="E282" s="266"/>
      <c r="F282" s="266"/>
      <c r="G282" s="266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256" t="s">
        <v>3365</v>
      </c>
      <c r="D283" s="257"/>
      <c r="E283" s="257"/>
      <c r="F283" s="257"/>
      <c r="G283" s="257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243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201" t="s">
        <v>3352</v>
      </c>
      <c r="D284" s="193"/>
      <c r="E284" s="194">
        <v>27.650700000000001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305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201" t="s">
        <v>3353</v>
      </c>
      <c r="D285" s="193"/>
      <c r="E285" s="194">
        <v>29.337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305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201" t="s">
        <v>3354</v>
      </c>
      <c r="D286" s="193"/>
      <c r="E286" s="194">
        <v>19.866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305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201" t="s">
        <v>3355</v>
      </c>
      <c r="D287" s="193"/>
      <c r="E287" s="194">
        <v>35.124980000000001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305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8"/>
      <c r="B288" s="159"/>
      <c r="C288" s="201" t="s">
        <v>3356</v>
      </c>
      <c r="D288" s="193"/>
      <c r="E288" s="194">
        <v>52.396079999999998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305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201" t="s">
        <v>3357</v>
      </c>
      <c r="D289" s="193"/>
      <c r="E289" s="194">
        <v>55.093499999999999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305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201" t="s">
        <v>3358</v>
      </c>
      <c r="D290" s="193"/>
      <c r="E290" s="194">
        <v>48.43685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305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201" t="s">
        <v>3359</v>
      </c>
      <c r="D291" s="193"/>
      <c r="E291" s="194">
        <v>52.25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305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201" t="s">
        <v>3360</v>
      </c>
      <c r="D292" s="193"/>
      <c r="E292" s="194">
        <v>43.928939999999997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305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202" t="s">
        <v>319</v>
      </c>
      <c r="D293" s="195"/>
      <c r="E293" s="196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305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203" t="s">
        <v>3288</v>
      </c>
      <c r="D294" s="195"/>
      <c r="E294" s="196">
        <v>1.62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305</v>
      </c>
      <c r="AH294" s="151">
        <v>2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203" t="s">
        <v>3289</v>
      </c>
      <c r="D295" s="195"/>
      <c r="E295" s="196">
        <v>1.29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305</v>
      </c>
      <c r="AH295" s="151">
        <v>2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203" t="s">
        <v>3290</v>
      </c>
      <c r="D296" s="195"/>
      <c r="E296" s="196">
        <v>1.21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305</v>
      </c>
      <c r="AH296" s="151">
        <v>2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203" t="s">
        <v>3291</v>
      </c>
      <c r="D297" s="195"/>
      <c r="E297" s="196">
        <v>2.0099999999999998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305</v>
      </c>
      <c r="AH297" s="151">
        <v>2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203" t="s">
        <v>3292</v>
      </c>
      <c r="D298" s="195"/>
      <c r="E298" s="196">
        <v>1.86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305</v>
      </c>
      <c r="AH298" s="151">
        <v>2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203" t="s">
        <v>3293</v>
      </c>
      <c r="D299" s="195"/>
      <c r="E299" s="196">
        <v>1.65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305</v>
      </c>
      <c r="AH299" s="151">
        <v>2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203" t="s">
        <v>3294</v>
      </c>
      <c r="D300" s="195"/>
      <c r="E300" s="196">
        <v>1.58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305</v>
      </c>
      <c r="AH300" s="151">
        <v>2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203" t="s">
        <v>3295</v>
      </c>
      <c r="D301" s="195"/>
      <c r="E301" s="196">
        <v>1.96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305</v>
      </c>
      <c r="AH301" s="151">
        <v>2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203" t="s">
        <v>3296</v>
      </c>
      <c r="D302" s="195"/>
      <c r="E302" s="196">
        <v>2.78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305</v>
      </c>
      <c r="AH302" s="151">
        <v>2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204" t="s">
        <v>322</v>
      </c>
      <c r="D303" s="197"/>
      <c r="E303" s="198">
        <v>15.96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305</v>
      </c>
      <c r="AH303" s="151">
        <v>3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202" t="s">
        <v>323</v>
      </c>
      <c r="D304" s="195"/>
      <c r="E304" s="196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305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201" t="s">
        <v>3297</v>
      </c>
      <c r="D305" s="193"/>
      <c r="E305" s="194">
        <v>43.451099999999997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305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201" t="s">
        <v>3361</v>
      </c>
      <c r="D306" s="193"/>
      <c r="E306" s="194">
        <v>-19.26398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305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71">
        <v>29</v>
      </c>
      <c r="B307" s="172" t="s">
        <v>2134</v>
      </c>
      <c r="C307" s="188" t="s">
        <v>2135</v>
      </c>
      <c r="D307" s="173" t="s">
        <v>298</v>
      </c>
      <c r="E307" s="174">
        <v>259.37099999999998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1.7</v>
      </c>
      <c r="O307" s="176">
        <f>ROUND(E307*N307,2)</f>
        <v>440.93</v>
      </c>
      <c r="P307" s="176">
        <v>0</v>
      </c>
      <c r="Q307" s="176">
        <f>ROUND(E307*P307,2)</f>
        <v>0</v>
      </c>
      <c r="R307" s="176" t="s">
        <v>299</v>
      </c>
      <c r="S307" s="176" t="s">
        <v>239</v>
      </c>
      <c r="T307" s="177" t="s">
        <v>300</v>
      </c>
      <c r="U307" s="160">
        <v>1.587</v>
      </c>
      <c r="V307" s="160">
        <f>ROUND(E307*U307,2)</f>
        <v>411.62</v>
      </c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301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ht="22.5" outlineLevel="1" x14ac:dyDescent="0.2">
      <c r="A308" s="158"/>
      <c r="B308" s="159"/>
      <c r="C308" s="265" t="s">
        <v>2136</v>
      </c>
      <c r="D308" s="266"/>
      <c r="E308" s="266"/>
      <c r="F308" s="266"/>
      <c r="G308" s="266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78" t="str">
        <f>C308</f>
        <v>sypaninou z vhodných hornin tř. 1 - 4 nebo materiálem připraveným podél výkopu ve vzdálenosti do 3 m od jeho kraje, pro jakoukoliv hloubku výkopu a jakoukoliv míru zhutnění,</v>
      </c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202" t="s">
        <v>319</v>
      </c>
      <c r="D309" s="195"/>
      <c r="E309" s="196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305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203" t="s">
        <v>3368</v>
      </c>
      <c r="D310" s="195"/>
      <c r="E310" s="196">
        <v>56.43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305</v>
      </c>
      <c r="AH310" s="151">
        <v>2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203" t="s">
        <v>3369</v>
      </c>
      <c r="D311" s="195"/>
      <c r="E311" s="196">
        <v>46.2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305</v>
      </c>
      <c r="AH311" s="151">
        <v>2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203" t="s">
        <v>3370</v>
      </c>
      <c r="D312" s="195"/>
      <c r="E312" s="196">
        <v>46.2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305</v>
      </c>
      <c r="AH312" s="151">
        <v>2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203" t="s">
        <v>3371</v>
      </c>
      <c r="D313" s="195"/>
      <c r="E313" s="196">
        <v>44.462000000000003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305</v>
      </c>
      <c r="AH313" s="151">
        <v>2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203" t="s">
        <v>3372</v>
      </c>
      <c r="D314" s="195"/>
      <c r="E314" s="196">
        <v>46.991999999999997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305</v>
      </c>
      <c r="AH314" s="151">
        <v>2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203" t="s">
        <v>3373</v>
      </c>
      <c r="D315" s="195"/>
      <c r="E315" s="196">
        <v>58.3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305</v>
      </c>
      <c r="AH315" s="151">
        <v>2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203" t="s">
        <v>3374</v>
      </c>
      <c r="D316" s="195"/>
      <c r="E316" s="196">
        <v>60.17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305</v>
      </c>
      <c r="AH316" s="151">
        <v>2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203" t="s">
        <v>3375</v>
      </c>
      <c r="D317" s="195"/>
      <c r="E317" s="196">
        <v>55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305</v>
      </c>
      <c r="AH317" s="151">
        <v>2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203" t="s">
        <v>3376</v>
      </c>
      <c r="D318" s="195"/>
      <c r="E318" s="196">
        <v>28.995999999999999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305</v>
      </c>
      <c r="AH318" s="151">
        <v>2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204" t="s">
        <v>322</v>
      </c>
      <c r="D319" s="197"/>
      <c r="E319" s="198">
        <v>442.75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305</v>
      </c>
      <c r="AH319" s="151">
        <v>3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202" t="s">
        <v>323</v>
      </c>
      <c r="D320" s="195"/>
      <c r="E320" s="196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305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201" t="s">
        <v>3377</v>
      </c>
      <c r="D321" s="193"/>
      <c r="E321" s="194">
        <v>309.92500000000001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305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201" t="s">
        <v>3378</v>
      </c>
      <c r="D322" s="193"/>
      <c r="E322" s="194">
        <v>-50.554000000000002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305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71">
        <v>30</v>
      </c>
      <c r="B323" s="172" t="s">
        <v>3379</v>
      </c>
      <c r="C323" s="188" t="s">
        <v>3380</v>
      </c>
      <c r="D323" s="173" t="s">
        <v>327</v>
      </c>
      <c r="E323" s="174">
        <v>639.29999999999995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0</v>
      </c>
      <c r="O323" s="176">
        <f>ROUND(E323*N323,2)</f>
        <v>0</v>
      </c>
      <c r="P323" s="176">
        <v>0</v>
      </c>
      <c r="Q323" s="176">
        <f>ROUND(E323*P323,2)</f>
        <v>0</v>
      </c>
      <c r="R323" s="176"/>
      <c r="S323" s="176" t="s">
        <v>239</v>
      </c>
      <c r="T323" s="177" t="s">
        <v>300</v>
      </c>
      <c r="U323" s="160">
        <v>2.1000000000000001E-2</v>
      </c>
      <c r="V323" s="160">
        <f>ROUND(E323*U323,2)</f>
        <v>13.43</v>
      </c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415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201" t="s">
        <v>3381</v>
      </c>
      <c r="D324" s="193"/>
      <c r="E324" s="194">
        <v>639.29999999999995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305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1" x14ac:dyDescent="0.2">
      <c r="A325" s="171">
        <v>31</v>
      </c>
      <c r="B325" s="172" t="s">
        <v>3382</v>
      </c>
      <c r="C325" s="188" t="s">
        <v>3383</v>
      </c>
      <c r="D325" s="173" t="s">
        <v>327</v>
      </c>
      <c r="E325" s="174">
        <v>639.29999999999995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6" t="s">
        <v>299</v>
      </c>
      <c r="S325" s="176" t="s">
        <v>239</v>
      </c>
      <c r="T325" s="177" t="s">
        <v>300</v>
      </c>
      <c r="U325" s="160">
        <v>2.8000000000000001E-2</v>
      </c>
      <c r="V325" s="160">
        <f>ROUND(E325*U325,2)</f>
        <v>17.899999999999999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415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265" t="s">
        <v>3064</v>
      </c>
      <c r="D326" s="266"/>
      <c r="E326" s="266"/>
      <c r="F326" s="266"/>
      <c r="G326" s="266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201" t="s">
        <v>3381</v>
      </c>
      <c r="D327" s="193"/>
      <c r="E327" s="194">
        <v>639.29999999999995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305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71">
        <v>32</v>
      </c>
      <c r="B328" s="172" t="s">
        <v>960</v>
      </c>
      <c r="C328" s="188" t="s">
        <v>961</v>
      </c>
      <c r="D328" s="173" t="s">
        <v>298</v>
      </c>
      <c r="E328" s="174">
        <v>392.64560999999998</v>
      </c>
      <c r="F328" s="175"/>
      <c r="G328" s="176">
        <f>ROUND(E328*F328,2)</f>
        <v>0</v>
      </c>
      <c r="H328" s="175"/>
      <c r="I328" s="176">
        <f>ROUND(E328*H328,2)</f>
        <v>0</v>
      </c>
      <c r="J328" s="175"/>
      <c r="K328" s="176">
        <f>ROUND(E328*J328,2)</f>
        <v>0</v>
      </c>
      <c r="L328" s="176">
        <v>21</v>
      </c>
      <c r="M328" s="176">
        <f>G328*(1+L328/100)</f>
        <v>0</v>
      </c>
      <c r="N328" s="176">
        <v>0</v>
      </c>
      <c r="O328" s="176">
        <f>ROUND(E328*N328,2)</f>
        <v>0</v>
      </c>
      <c r="P328" s="176">
        <v>0</v>
      </c>
      <c r="Q328" s="176">
        <f>ROUND(E328*P328,2)</f>
        <v>0</v>
      </c>
      <c r="R328" s="176" t="s">
        <v>299</v>
      </c>
      <c r="S328" s="176" t="s">
        <v>239</v>
      </c>
      <c r="T328" s="177" t="s">
        <v>300</v>
      </c>
      <c r="U328" s="160">
        <v>0</v>
      </c>
      <c r="V328" s="160">
        <f>ROUND(E328*U328,2)</f>
        <v>0</v>
      </c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301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56.25" outlineLevel="1" x14ac:dyDescent="0.2">
      <c r="A329" s="158"/>
      <c r="B329" s="159"/>
      <c r="C329" s="254" t="s">
        <v>938</v>
      </c>
      <c r="D329" s="255"/>
      <c r="E329" s="255"/>
      <c r="F329" s="255"/>
      <c r="G329" s="255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243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78" t="str">
        <f>C329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201" t="s">
        <v>3341</v>
      </c>
      <c r="D330" s="193"/>
      <c r="E330" s="194">
        <v>54.25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305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201" t="s">
        <v>3342</v>
      </c>
      <c r="D331" s="193"/>
      <c r="E331" s="194">
        <v>6.6306399999999996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305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201" t="s">
        <v>3343</v>
      </c>
      <c r="D332" s="193"/>
      <c r="E332" s="194">
        <v>259.37099999999998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305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201" t="s">
        <v>3344</v>
      </c>
      <c r="D333" s="193"/>
      <c r="E333" s="194">
        <v>53.13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305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201" t="s">
        <v>3345</v>
      </c>
      <c r="D334" s="193"/>
      <c r="E334" s="194">
        <v>19.26398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305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71">
        <v>33</v>
      </c>
      <c r="B335" s="172" t="s">
        <v>3384</v>
      </c>
      <c r="C335" s="188" t="s">
        <v>3385</v>
      </c>
      <c r="D335" s="173" t="s">
        <v>860</v>
      </c>
      <c r="E335" s="174">
        <v>31.965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1E-3</v>
      </c>
      <c r="O335" s="176">
        <f>ROUND(E335*N335,2)</f>
        <v>0.03</v>
      </c>
      <c r="P335" s="176">
        <v>0</v>
      </c>
      <c r="Q335" s="176">
        <f>ROUND(E335*P335,2)</f>
        <v>0</v>
      </c>
      <c r="R335" s="176" t="s">
        <v>459</v>
      </c>
      <c r="S335" s="176" t="s">
        <v>239</v>
      </c>
      <c r="T335" s="177" t="s">
        <v>300</v>
      </c>
      <c r="U335" s="160">
        <v>0</v>
      </c>
      <c r="V335" s="160">
        <f>ROUND(E335*U335,2)</f>
        <v>0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460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201" t="s">
        <v>3386</v>
      </c>
      <c r="D336" s="193"/>
      <c r="E336" s="194">
        <v>31.965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305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71">
        <v>34</v>
      </c>
      <c r="B337" s="172" t="s">
        <v>3387</v>
      </c>
      <c r="C337" s="188" t="s">
        <v>3388</v>
      </c>
      <c r="D337" s="173" t="s">
        <v>709</v>
      </c>
      <c r="E337" s="174">
        <v>24.97</v>
      </c>
      <c r="F337" s="175"/>
      <c r="G337" s="176">
        <f>ROUND(E337*F337,2)</f>
        <v>0</v>
      </c>
      <c r="H337" s="175"/>
      <c r="I337" s="176">
        <f>ROUND(E337*H337,2)</f>
        <v>0</v>
      </c>
      <c r="J337" s="175"/>
      <c r="K337" s="176">
        <f>ROUND(E337*J337,2)</f>
        <v>0</v>
      </c>
      <c r="L337" s="176">
        <v>21</v>
      </c>
      <c r="M337" s="176">
        <f>G337*(1+L337/100)</f>
        <v>0</v>
      </c>
      <c r="N337" s="176">
        <v>0.23400000000000001</v>
      </c>
      <c r="O337" s="176">
        <f>ROUND(E337*N337,2)</f>
        <v>5.84</v>
      </c>
      <c r="P337" s="176">
        <v>0</v>
      </c>
      <c r="Q337" s="176">
        <f>ROUND(E337*P337,2)</f>
        <v>0</v>
      </c>
      <c r="R337" s="176"/>
      <c r="S337" s="176" t="s">
        <v>253</v>
      </c>
      <c r="T337" s="177" t="s">
        <v>1851</v>
      </c>
      <c r="U337" s="160">
        <v>0</v>
      </c>
      <c r="V337" s="160">
        <f>ROUND(E337*U337,2)</f>
        <v>0</v>
      </c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460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201" t="s">
        <v>3389</v>
      </c>
      <c r="D338" s="193"/>
      <c r="E338" s="194">
        <v>24.97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305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71">
        <v>35</v>
      </c>
      <c r="B339" s="172" t="s">
        <v>3390</v>
      </c>
      <c r="C339" s="188" t="s">
        <v>3391</v>
      </c>
      <c r="D339" s="173" t="s">
        <v>314</v>
      </c>
      <c r="E339" s="174">
        <v>99.494500000000002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6">
        <v>1</v>
      </c>
      <c r="O339" s="176">
        <f>ROUND(E339*N339,2)</f>
        <v>99.49</v>
      </c>
      <c r="P339" s="176">
        <v>0</v>
      </c>
      <c r="Q339" s="176">
        <f>ROUND(E339*P339,2)</f>
        <v>0</v>
      </c>
      <c r="R339" s="176" t="s">
        <v>459</v>
      </c>
      <c r="S339" s="176" t="s">
        <v>239</v>
      </c>
      <c r="T339" s="177" t="s">
        <v>300</v>
      </c>
      <c r="U339" s="160">
        <v>0</v>
      </c>
      <c r="V339" s="160">
        <f>ROUND(E339*U339,2)</f>
        <v>0</v>
      </c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504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202" t="s">
        <v>319</v>
      </c>
      <c r="D340" s="195"/>
      <c r="E340" s="196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305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203" t="s">
        <v>3392</v>
      </c>
      <c r="D341" s="195"/>
      <c r="E341" s="196">
        <v>23.625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305</v>
      </c>
      <c r="AH341" s="151">
        <v>2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203" t="s">
        <v>3393</v>
      </c>
      <c r="D342" s="195"/>
      <c r="E342" s="196">
        <v>30.625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305</v>
      </c>
      <c r="AH342" s="151">
        <v>2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204" t="s">
        <v>322</v>
      </c>
      <c r="D343" s="197"/>
      <c r="E343" s="198">
        <v>54.25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305</v>
      </c>
      <c r="AH343" s="151">
        <v>3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202" t="s">
        <v>323</v>
      </c>
      <c r="D344" s="195"/>
      <c r="E344" s="196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305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201" t="s">
        <v>3394</v>
      </c>
      <c r="D345" s="193"/>
      <c r="E345" s="194">
        <v>99.494500000000002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305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x14ac:dyDescent="0.2">
      <c r="A346" s="165" t="s">
        <v>234</v>
      </c>
      <c r="B346" s="166" t="s">
        <v>111</v>
      </c>
      <c r="C346" s="187" t="s">
        <v>112</v>
      </c>
      <c r="D346" s="167"/>
      <c r="E346" s="168"/>
      <c r="F346" s="169"/>
      <c r="G346" s="169">
        <f>SUMIF(AG347:AG393,"&lt;&gt;NOR",G347:G393)</f>
        <v>0</v>
      </c>
      <c r="H346" s="169"/>
      <c r="I346" s="169">
        <f>SUM(I347:I393)</f>
        <v>0</v>
      </c>
      <c r="J346" s="169"/>
      <c r="K346" s="169">
        <f>SUM(K347:K393)</f>
        <v>0</v>
      </c>
      <c r="L346" s="169"/>
      <c r="M346" s="169">
        <f>SUM(M347:M393)</f>
        <v>0</v>
      </c>
      <c r="N346" s="169"/>
      <c r="O346" s="169">
        <f>SUM(O347:O393)</f>
        <v>74.829999999999984</v>
      </c>
      <c r="P346" s="169"/>
      <c r="Q346" s="169">
        <f>SUM(Q347:Q393)</f>
        <v>0</v>
      </c>
      <c r="R346" s="169"/>
      <c r="S346" s="169"/>
      <c r="T346" s="170"/>
      <c r="U346" s="164"/>
      <c r="V346" s="164">
        <f>SUM(V347:V393)</f>
        <v>102.98</v>
      </c>
      <c r="W346" s="164"/>
      <c r="AG346" t="s">
        <v>235</v>
      </c>
    </row>
    <row r="347" spans="1:60" outlineLevel="1" x14ac:dyDescent="0.2">
      <c r="A347" s="171">
        <v>36</v>
      </c>
      <c r="B347" s="172" t="s">
        <v>3395</v>
      </c>
      <c r="C347" s="188" t="s">
        <v>3396</v>
      </c>
      <c r="D347" s="173" t="s">
        <v>298</v>
      </c>
      <c r="E347" s="174">
        <v>1.75</v>
      </c>
      <c r="F347" s="175"/>
      <c r="G347" s="176">
        <f>ROUND(E347*F347,2)</f>
        <v>0</v>
      </c>
      <c r="H347" s="175"/>
      <c r="I347" s="176">
        <f>ROUND(E347*H347,2)</f>
        <v>0</v>
      </c>
      <c r="J347" s="175"/>
      <c r="K347" s="176">
        <f>ROUND(E347*J347,2)</f>
        <v>0</v>
      </c>
      <c r="L347" s="176">
        <v>21</v>
      </c>
      <c r="M347" s="176">
        <f>G347*(1+L347/100)</f>
        <v>0</v>
      </c>
      <c r="N347" s="176">
        <v>1.7034</v>
      </c>
      <c r="O347" s="176">
        <f>ROUND(E347*N347,2)</f>
        <v>2.98</v>
      </c>
      <c r="P347" s="176">
        <v>0</v>
      </c>
      <c r="Q347" s="176">
        <f>ROUND(E347*P347,2)</f>
        <v>0</v>
      </c>
      <c r="R347" s="176" t="s">
        <v>2140</v>
      </c>
      <c r="S347" s="176" t="s">
        <v>239</v>
      </c>
      <c r="T347" s="177" t="s">
        <v>300</v>
      </c>
      <c r="U347" s="160">
        <v>1.3029999999999999</v>
      </c>
      <c r="V347" s="160">
        <f>ROUND(E347*U347,2)</f>
        <v>2.2799999999999998</v>
      </c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415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265" t="s">
        <v>2141</v>
      </c>
      <c r="D348" s="266"/>
      <c r="E348" s="266"/>
      <c r="F348" s="266"/>
      <c r="G348" s="266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202" t="s">
        <v>319</v>
      </c>
      <c r="D349" s="195"/>
      <c r="E349" s="196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305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203" t="s">
        <v>3397</v>
      </c>
      <c r="D350" s="195"/>
      <c r="E350" s="196">
        <v>1.75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305</v>
      </c>
      <c r="AH350" s="151">
        <v>2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202" t="s">
        <v>323</v>
      </c>
      <c r="D351" s="195"/>
      <c r="E351" s="196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305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201" t="s">
        <v>3398</v>
      </c>
      <c r="D352" s="193"/>
      <c r="E352" s="194">
        <v>1.75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305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71">
        <v>37</v>
      </c>
      <c r="B353" s="172" t="s">
        <v>3088</v>
      </c>
      <c r="C353" s="188" t="s">
        <v>3089</v>
      </c>
      <c r="D353" s="173" t="s">
        <v>298</v>
      </c>
      <c r="E353" s="174">
        <v>53.13</v>
      </c>
      <c r="F353" s="175"/>
      <c r="G353" s="176">
        <f>ROUND(E353*F353,2)</f>
        <v>0</v>
      </c>
      <c r="H353" s="175"/>
      <c r="I353" s="176">
        <f>ROUND(E353*H353,2)</f>
        <v>0</v>
      </c>
      <c r="J353" s="175"/>
      <c r="K353" s="176">
        <f>ROUND(E353*J353,2)</f>
        <v>0</v>
      </c>
      <c r="L353" s="176">
        <v>21</v>
      </c>
      <c r="M353" s="176">
        <f>G353*(1+L353/100)</f>
        <v>0</v>
      </c>
      <c r="N353" s="176">
        <v>1.1322000000000001</v>
      </c>
      <c r="O353" s="176">
        <f>ROUND(E353*N353,2)</f>
        <v>60.15</v>
      </c>
      <c r="P353" s="176">
        <v>0</v>
      </c>
      <c r="Q353" s="176">
        <f>ROUND(E353*P353,2)</f>
        <v>0</v>
      </c>
      <c r="R353" s="176" t="s">
        <v>2140</v>
      </c>
      <c r="S353" s="176" t="s">
        <v>239</v>
      </c>
      <c r="T353" s="177" t="s">
        <v>300</v>
      </c>
      <c r="U353" s="160">
        <v>1.6950000000000001</v>
      </c>
      <c r="V353" s="160">
        <f>ROUND(E353*U353,2)</f>
        <v>90.06</v>
      </c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301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265" t="s">
        <v>2141</v>
      </c>
      <c r="D354" s="266"/>
      <c r="E354" s="266"/>
      <c r="F354" s="266"/>
      <c r="G354" s="266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202" t="s">
        <v>319</v>
      </c>
      <c r="D355" s="195"/>
      <c r="E355" s="196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305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203" t="s">
        <v>3368</v>
      </c>
      <c r="D356" s="195"/>
      <c r="E356" s="196">
        <v>56.43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305</v>
      </c>
      <c r="AH356" s="151">
        <v>2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203" t="s">
        <v>3369</v>
      </c>
      <c r="D357" s="195"/>
      <c r="E357" s="196">
        <v>46.2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305</v>
      </c>
      <c r="AH357" s="151">
        <v>2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203" t="s">
        <v>3370</v>
      </c>
      <c r="D358" s="195"/>
      <c r="E358" s="196">
        <v>46.2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305</v>
      </c>
      <c r="AH358" s="151">
        <v>2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203" t="s">
        <v>3371</v>
      </c>
      <c r="D359" s="195"/>
      <c r="E359" s="196">
        <v>44.462000000000003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305</v>
      </c>
      <c r="AH359" s="151">
        <v>2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203" t="s">
        <v>3372</v>
      </c>
      <c r="D360" s="195"/>
      <c r="E360" s="196">
        <v>46.991999999999997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305</v>
      </c>
      <c r="AH360" s="151">
        <v>2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203" t="s">
        <v>3373</v>
      </c>
      <c r="D361" s="195"/>
      <c r="E361" s="196">
        <v>58.3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305</v>
      </c>
      <c r="AH361" s="151">
        <v>2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203" t="s">
        <v>3374</v>
      </c>
      <c r="D362" s="195"/>
      <c r="E362" s="196">
        <v>60.17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305</v>
      </c>
      <c r="AH362" s="151">
        <v>2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203" t="s">
        <v>3375</v>
      </c>
      <c r="D363" s="195"/>
      <c r="E363" s="196">
        <v>55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305</v>
      </c>
      <c r="AH363" s="151">
        <v>2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203" t="s">
        <v>3376</v>
      </c>
      <c r="D364" s="195"/>
      <c r="E364" s="196">
        <v>28.995999999999999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305</v>
      </c>
      <c r="AH364" s="151">
        <v>2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204" t="s">
        <v>322</v>
      </c>
      <c r="D365" s="197"/>
      <c r="E365" s="198">
        <v>442.75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305</v>
      </c>
      <c r="AH365" s="151">
        <v>3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202" t="s">
        <v>323</v>
      </c>
      <c r="D366" s="195"/>
      <c r="E366" s="196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305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201" t="s">
        <v>3399</v>
      </c>
      <c r="D367" s="193"/>
      <c r="E367" s="194">
        <v>53.13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305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71">
        <v>38</v>
      </c>
      <c r="B368" s="172" t="s">
        <v>3400</v>
      </c>
      <c r="C368" s="188" t="s">
        <v>3401</v>
      </c>
      <c r="D368" s="173" t="s">
        <v>327</v>
      </c>
      <c r="E368" s="174">
        <v>2.4</v>
      </c>
      <c r="F368" s="175"/>
      <c r="G368" s="176">
        <f>ROUND(E368*F368,2)</f>
        <v>0</v>
      </c>
      <c r="H368" s="175"/>
      <c r="I368" s="176">
        <f>ROUND(E368*H368,2)</f>
        <v>0</v>
      </c>
      <c r="J368" s="175"/>
      <c r="K368" s="176">
        <f>ROUND(E368*J368,2)</f>
        <v>0</v>
      </c>
      <c r="L368" s="176">
        <v>21</v>
      </c>
      <c r="M368" s="176">
        <f>G368*(1+L368/100)</f>
        <v>0</v>
      </c>
      <c r="N368" s="176">
        <v>0.37874999999999998</v>
      </c>
      <c r="O368" s="176">
        <f>ROUND(E368*N368,2)</f>
        <v>0.91</v>
      </c>
      <c r="P368" s="176">
        <v>0</v>
      </c>
      <c r="Q368" s="176">
        <f>ROUND(E368*P368,2)</f>
        <v>0</v>
      </c>
      <c r="R368" s="176"/>
      <c r="S368" s="176" t="s">
        <v>239</v>
      </c>
      <c r="T368" s="177" t="s">
        <v>300</v>
      </c>
      <c r="U368" s="160">
        <v>0.33600000000000002</v>
      </c>
      <c r="V368" s="160">
        <f>ROUND(E368*U368,2)</f>
        <v>0.81</v>
      </c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415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201" t="s">
        <v>3402</v>
      </c>
      <c r="D369" s="193"/>
      <c r="E369" s="194">
        <v>2.4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305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1" x14ac:dyDescent="0.2">
      <c r="A370" s="171">
        <v>39</v>
      </c>
      <c r="B370" s="172" t="s">
        <v>3403</v>
      </c>
      <c r="C370" s="188" t="s">
        <v>3404</v>
      </c>
      <c r="D370" s="173" t="s">
        <v>298</v>
      </c>
      <c r="E370" s="174">
        <v>3.67537</v>
      </c>
      <c r="F370" s="175"/>
      <c r="G370" s="176">
        <f>ROUND(E370*F370,2)</f>
        <v>0</v>
      </c>
      <c r="H370" s="175"/>
      <c r="I370" s="176">
        <f>ROUND(E370*H370,2)</f>
        <v>0</v>
      </c>
      <c r="J370" s="175"/>
      <c r="K370" s="176">
        <f>ROUND(E370*J370,2)</f>
        <v>0</v>
      </c>
      <c r="L370" s="176">
        <v>21</v>
      </c>
      <c r="M370" s="176">
        <f>G370*(1+L370/100)</f>
        <v>0</v>
      </c>
      <c r="N370" s="176">
        <v>2.5</v>
      </c>
      <c r="O370" s="176">
        <f>ROUND(E370*N370,2)</f>
        <v>9.19</v>
      </c>
      <c r="P370" s="176">
        <v>0</v>
      </c>
      <c r="Q370" s="176">
        <f>ROUND(E370*P370,2)</f>
        <v>0</v>
      </c>
      <c r="R370" s="176" t="s">
        <v>2140</v>
      </c>
      <c r="S370" s="176" t="s">
        <v>239</v>
      </c>
      <c r="T370" s="177" t="s">
        <v>300</v>
      </c>
      <c r="U370" s="160">
        <v>1.4490000000000001</v>
      </c>
      <c r="V370" s="160">
        <f>ROUND(E370*U370,2)</f>
        <v>5.33</v>
      </c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415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265" t="s">
        <v>3093</v>
      </c>
      <c r="D371" s="266"/>
      <c r="E371" s="266"/>
      <c r="F371" s="266"/>
      <c r="G371" s="266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202" t="s">
        <v>319</v>
      </c>
      <c r="D372" s="195"/>
      <c r="E372" s="196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305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203" t="s">
        <v>3405</v>
      </c>
      <c r="D373" s="195"/>
      <c r="E373" s="196">
        <v>1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305</v>
      </c>
      <c r="AH373" s="151">
        <v>2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203" t="s">
        <v>3406</v>
      </c>
      <c r="D374" s="195"/>
      <c r="E374" s="196">
        <v>1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305</v>
      </c>
      <c r="AH374" s="151">
        <v>2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203" t="s">
        <v>3407</v>
      </c>
      <c r="D375" s="195"/>
      <c r="E375" s="196">
        <v>1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305</v>
      </c>
      <c r="AH375" s="151">
        <v>2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203" t="s">
        <v>3408</v>
      </c>
      <c r="D376" s="195"/>
      <c r="E376" s="196">
        <v>1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305</v>
      </c>
      <c r="AH376" s="151">
        <v>2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203" t="s">
        <v>3409</v>
      </c>
      <c r="D377" s="195"/>
      <c r="E377" s="196">
        <v>1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305</v>
      </c>
      <c r="AH377" s="151">
        <v>2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203" t="s">
        <v>3410</v>
      </c>
      <c r="D378" s="195"/>
      <c r="E378" s="196">
        <v>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305</v>
      </c>
      <c r="AH378" s="151">
        <v>2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203" t="s">
        <v>3411</v>
      </c>
      <c r="D379" s="195"/>
      <c r="E379" s="196">
        <v>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305</v>
      </c>
      <c r="AH379" s="151">
        <v>2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203" t="s">
        <v>3412</v>
      </c>
      <c r="D380" s="195"/>
      <c r="E380" s="196">
        <v>1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305</v>
      </c>
      <c r="AH380" s="151">
        <v>2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203" t="s">
        <v>3413</v>
      </c>
      <c r="D381" s="195"/>
      <c r="E381" s="196">
        <v>1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305</v>
      </c>
      <c r="AH381" s="151">
        <v>2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204" t="s">
        <v>322</v>
      </c>
      <c r="D382" s="197"/>
      <c r="E382" s="198">
        <v>9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305</v>
      </c>
      <c r="AH382" s="151">
        <v>3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58"/>
      <c r="B383" s="159"/>
      <c r="C383" s="202" t="s">
        <v>323</v>
      </c>
      <c r="D383" s="195"/>
      <c r="E383" s="196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305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201" t="s">
        <v>3414</v>
      </c>
      <c r="D384" s="193"/>
      <c r="E384" s="194">
        <v>3.6753800000000001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305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71">
        <v>40</v>
      </c>
      <c r="B385" s="172" t="s">
        <v>3415</v>
      </c>
      <c r="C385" s="188" t="s">
        <v>3416</v>
      </c>
      <c r="D385" s="173" t="s">
        <v>298</v>
      </c>
      <c r="E385" s="174">
        <v>0.24840000000000001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2.5649700000000002</v>
      </c>
      <c r="O385" s="176">
        <f>ROUND(E385*N385,2)</f>
        <v>0.64</v>
      </c>
      <c r="P385" s="176">
        <v>0</v>
      </c>
      <c r="Q385" s="176">
        <f>ROUND(E385*P385,2)</f>
        <v>0</v>
      </c>
      <c r="R385" s="176"/>
      <c r="S385" s="176" t="s">
        <v>239</v>
      </c>
      <c r="T385" s="177" t="s">
        <v>300</v>
      </c>
      <c r="U385" s="160">
        <v>2.3010000000000002</v>
      </c>
      <c r="V385" s="160">
        <f>ROUND(E385*U385,2)</f>
        <v>0.56999999999999995</v>
      </c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415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254" t="s">
        <v>3417</v>
      </c>
      <c r="D386" s="255"/>
      <c r="E386" s="255"/>
      <c r="F386" s="255"/>
      <c r="G386" s="255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243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58"/>
      <c r="B387" s="159"/>
      <c r="C387" s="201" t="s">
        <v>3418</v>
      </c>
      <c r="D387" s="193"/>
      <c r="E387" s="194">
        <v>0.24840000000000001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305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71">
        <v>41</v>
      </c>
      <c r="B388" s="172" t="s">
        <v>3419</v>
      </c>
      <c r="C388" s="188" t="s">
        <v>3420</v>
      </c>
      <c r="D388" s="173" t="s">
        <v>327</v>
      </c>
      <c r="E388" s="174">
        <v>2.4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21</v>
      </c>
      <c r="M388" s="176">
        <f>G388*(1+L388/100)</f>
        <v>0</v>
      </c>
      <c r="N388" s="176">
        <v>0.40156999999999998</v>
      </c>
      <c r="O388" s="176">
        <f>ROUND(E388*N388,2)</f>
        <v>0.96</v>
      </c>
      <c r="P388" s="176">
        <v>0</v>
      </c>
      <c r="Q388" s="176">
        <f>ROUND(E388*P388,2)</f>
        <v>0</v>
      </c>
      <c r="R388" s="176"/>
      <c r="S388" s="176" t="s">
        <v>239</v>
      </c>
      <c r="T388" s="177" t="s">
        <v>300</v>
      </c>
      <c r="U388" s="160">
        <v>1.6379999999999999</v>
      </c>
      <c r="V388" s="160">
        <f>ROUND(E388*U388,2)</f>
        <v>3.93</v>
      </c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415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254" t="s">
        <v>3421</v>
      </c>
      <c r="D389" s="255"/>
      <c r="E389" s="255"/>
      <c r="F389" s="255"/>
      <c r="G389" s="255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243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256" t="s">
        <v>3422</v>
      </c>
      <c r="D390" s="257"/>
      <c r="E390" s="257"/>
      <c r="F390" s="257"/>
      <c r="G390" s="257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243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">
      <c r="A391" s="158"/>
      <c r="B391" s="159"/>
      <c r="C391" s="256" t="s">
        <v>3423</v>
      </c>
      <c r="D391" s="257"/>
      <c r="E391" s="257"/>
      <c r="F391" s="257"/>
      <c r="G391" s="257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243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256" t="s">
        <v>3424</v>
      </c>
      <c r="D392" s="257"/>
      <c r="E392" s="257"/>
      <c r="F392" s="257"/>
      <c r="G392" s="257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243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201" t="s">
        <v>3402</v>
      </c>
      <c r="D393" s="193"/>
      <c r="E393" s="194">
        <v>2.4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305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x14ac:dyDescent="0.2">
      <c r="A394" s="165" t="s">
        <v>234</v>
      </c>
      <c r="B394" s="166" t="s">
        <v>124</v>
      </c>
      <c r="C394" s="187" t="s">
        <v>125</v>
      </c>
      <c r="D394" s="167"/>
      <c r="E394" s="168"/>
      <c r="F394" s="169"/>
      <c r="G394" s="169">
        <f>SUMIF(AG395:AG406,"&lt;&gt;NOR",G395:G406)</f>
        <v>0</v>
      </c>
      <c r="H394" s="169"/>
      <c r="I394" s="169">
        <f>SUM(I395:I406)</f>
        <v>0</v>
      </c>
      <c r="J394" s="169"/>
      <c r="K394" s="169">
        <f>SUM(K395:K406)</f>
        <v>0</v>
      </c>
      <c r="L394" s="169"/>
      <c r="M394" s="169">
        <f>SUM(M395:M406)</f>
        <v>0</v>
      </c>
      <c r="N394" s="169"/>
      <c r="O394" s="169">
        <f>SUM(O395:O406)</f>
        <v>4.6400000000000006</v>
      </c>
      <c r="P394" s="169"/>
      <c r="Q394" s="169">
        <f>SUM(Q395:Q406)</f>
        <v>0</v>
      </c>
      <c r="R394" s="169"/>
      <c r="S394" s="169"/>
      <c r="T394" s="170"/>
      <c r="U394" s="164"/>
      <c r="V394" s="164">
        <f>SUM(V395:V406)</f>
        <v>117.41</v>
      </c>
      <c r="W394" s="164"/>
      <c r="AG394" t="s">
        <v>235</v>
      </c>
    </row>
    <row r="395" spans="1:60" outlineLevel="1" x14ac:dyDescent="0.2">
      <c r="A395" s="171">
        <v>42</v>
      </c>
      <c r="B395" s="172" t="s">
        <v>3425</v>
      </c>
      <c r="C395" s="188" t="s">
        <v>3426</v>
      </c>
      <c r="D395" s="173" t="s">
        <v>342</v>
      </c>
      <c r="E395" s="174">
        <v>426.2</v>
      </c>
      <c r="F395" s="175"/>
      <c r="G395" s="176">
        <f>ROUND(E395*F395,2)</f>
        <v>0</v>
      </c>
      <c r="H395" s="175"/>
      <c r="I395" s="176">
        <f>ROUND(E395*H395,2)</f>
        <v>0</v>
      </c>
      <c r="J395" s="175"/>
      <c r="K395" s="176">
        <f>ROUND(E395*J395,2)</f>
        <v>0</v>
      </c>
      <c r="L395" s="176">
        <v>21</v>
      </c>
      <c r="M395" s="176">
        <f>G395*(1+L395/100)</f>
        <v>0</v>
      </c>
      <c r="N395" s="176">
        <v>1.0000000000000001E-5</v>
      </c>
      <c r="O395" s="176">
        <f>ROUND(E395*N395,2)</f>
        <v>0</v>
      </c>
      <c r="P395" s="176">
        <v>0</v>
      </c>
      <c r="Q395" s="176">
        <f>ROUND(E395*P395,2)</f>
        <v>0</v>
      </c>
      <c r="R395" s="176" t="s">
        <v>2140</v>
      </c>
      <c r="S395" s="176" t="s">
        <v>239</v>
      </c>
      <c r="T395" s="177" t="s">
        <v>300</v>
      </c>
      <c r="U395" s="160">
        <v>0.14499999999999999</v>
      </c>
      <c r="V395" s="160">
        <f>ROUND(E395*U395,2)</f>
        <v>61.8</v>
      </c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415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265" t="s">
        <v>3427</v>
      </c>
      <c r="D396" s="266"/>
      <c r="E396" s="266"/>
      <c r="F396" s="266"/>
      <c r="G396" s="266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201" t="s">
        <v>3428</v>
      </c>
      <c r="D397" s="193"/>
      <c r="E397" s="194">
        <v>426.2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305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ht="22.5" outlineLevel="1" x14ac:dyDescent="0.2">
      <c r="A398" s="171">
        <v>43</v>
      </c>
      <c r="B398" s="172" t="s">
        <v>3429</v>
      </c>
      <c r="C398" s="188" t="s">
        <v>3430</v>
      </c>
      <c r="D398" s="173" t="s">
        <v>342</v>
      </c>
      <c r="E398" s="174">
        <v>426.2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0</v>
      </c>
      <c r="O398" s="176">
        <f>ROUND(E398*N398,2)</f>
        <v>0</v>
      </c>
      <c r="P398" s="176">
        <v>0</v>
      </c>
      <c r="Q398" s="176">
        <f>ROUND(E398*P398,2)</f>
        <v>0</v>
      </c>
      <c r="R398" s="176" t="s">
        <v>2140</v>
      </c>
      <c r="S398" s="176" t="s">
        <v>239</v>
      </c>
      <c r="T398" s="177" t="s">
        <v>300</v>
      </c>
      <c r="U398" s="160">
        <v>9.1999999999999998E-2</v>
      </c>
      <c r="V398" s="160">
        <f>ROUND(E398*U398,2)</f>
        <v>39.21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415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265" t="s">
        <v>3431</v>
      </c>
      <c r="D399" s="266"/>
      <c r="E399" s="266"/>
      <c r="F399" s="266"/>
      <c r="G399" s="266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201" t="s">
        <v>3428</v>
      </c>
      <c r="D400" s="193"/>
      <c r="E400" s="194">
        <v>426.2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305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ht="33.75" outlineLevel="1" x14ac:dyDescent="0.2">
      <c r="A401" s="171">
        <v>44</v>
      </c>
      <c r="B401" s="172" t="s">
        <v>3432</v>
      </c>
      <c r="C401" s="188" t="s">
        <v>3433</v>
      </c>
      <c r="D401" s="173" t="s">
        <v>3434</v>
      </c>
      <c r="E401" s="174">
        <v>2</v>
      </c>
      <c r="F401" s="175"/>
      <c r="G401" s="176">
        <f>ROUND(E401*F401,2)</f>
        <v>0</v>
      </c>
      <c r="H401" s="175"/>
      <c r="I401" s="176">
        <f>ROUND(E401*H401,2)</f>
        <v>0</v>
      </c>
      <c r="J401" s="175"/>
      <c r="K401" s="176">
        <f>ROUND(E401*J401,2)</f>
        <v>0</v>
      </c>
      <c r="L401" s="176">
        <v>21</v>
      </c>
      <c r="M401" s="176">
        <f>G401*(1+L401/100)</f>
        <v>0</v>
      </c>
      <c r="N401" s="176">
        <v>3.2000000000000003E-4</v>
      </c>
      <c r="O401" s="176">
        <f>ROUND(E401*N401,2)</f>
        <v>0</v>
      </c>
      <c r="P401" s="176">
        <v>0</v>
      </c>
      <c r="Q401" s="176">
        <f>ROUND(E401*P401,2)</f>
        <v>0</v>
      </c>
      <c r="R401" s="176" t="s">
        <v>2140</v>
      </c>
      <c r="S401" s="176" t="s">
        <v>239</v>
      </c>
      <c r="T401" s="177" t="s">
        <v>300</v>
      </c>
      <c r="U401" s="160">
        <v>8.1999999999999993</v>
      </c>
      <c r="V401" s="160">
        <f>ROUND(E401*U401,2)</f>
        <v>16.399999999999999</v>
      </c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415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265" t="s">
        <v>3431</v>
      </c>
      <c r="D402" s="266"/>
      <c r="E402" s="266"/>
      <c r="F402" s="266"/>
      <c r="G402" s="266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ht="22.5" outlineLevel="1" x14ac:dyDescent="0.2">
      <c r="A403" s="171">
        <v>45</v>
      </c>
      <c r="B403" s="172" t="s">
        <v>3435</v>
      </c>
      <c r="C403" s="188" t="s">
        <v>3436</v>
      </c>
      <c r="D403" s="173" t="s">
        <v>252</v>
      </c>
      <c r="E403" s="174">
        <v>23.69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3.15E-2</v>
      </c>
      <c r="O403" s="176">
        <f>ROUND(E403*N403,2)</f>
        <v>0.75</v>
      </c>
      <c r="P403" s="176">
        <v>0</v>
      </c>
      <c r="Q403" s="176">
        <f>ROUND(E403*P403,2)</f>
        <v>0</v>
      </c>
      <c r="R403" s="176" t="s">
        <v>459</v>
      </c>
      <c r="S403" s="176" t="s">
        <v>239</v>
      </c>
      <c r="T403" s="177" t="s">
        <v>300</v>
      </c>
      <c r="U403" s="160">
        <v>0</v>
      </c>
      <c r="V403" s="160">
        <f>ROUND(E403*U403,2)</f>
        <v>0</v>
      </c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460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201" t="s">
        <v>3437</v>
      </c>
      <c r="D404" s="193"/>
      <c r="E404" s="194">
        <v>23.69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305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ht="22.5" outlineLevel="1" x14ac:dyDescent="0.2">
      <c r="A405" s="171">
        <v>46</v>
      </c>
      <c r="B405" s="172" t="s">
        <v>3438</v>
      </c>
      <c r="C405" s="188" t="s">
        <v>3439</v>
      </c>
      <c r="D405" s="173" t="s">
        <v>252</v>
      </c>
      <c r="E405" s="174">
        <v>61.8</v>
      </c>
      <c r="F405" s="175"/>
      <c r="G405" s="176">
        <f>ROUND(E405*F405,2)</f>
        <v>0</v>
      </c>
      <c r="H405" s="175"/>
      <c r="I405" s="176">
        <f>ROUND(E405*H405,2)</f>
        <v>0</v>
      </c>
      <c r="J405" s="175"/>
      <c r="K405" s="176">
        <f>ROUND(E405*J405,2)</f>
        <v>0</v>
      </c>
      <c r="L405" s="176">
        <v>21</v>
      </c>
      <c r="M405" s="176">
        <f>G405*(1+L405/100)</f>
        <v>0</v>
      </c>
      <c r="N405" s="176">
        <v>6.3E-2</v>
      </c>
      <c r="O405" s="176">
        <f>ROUND(E405*N405,2)</f>
        <v>3.89</v>
      </c>
      <c r="P405" s="176">
        <v>0</v>
      </c>
      <c r="Q405" s="176">
        <f>ROUND(E405*P405,2)</f>
        <v>0</v>
      </c>
      <c r="R405" s="176" t="s">
        <v>459</v>
      </c>
      <c r="S405" s="176" t="s">
        <v>239</v>
      </c>
      <c r="T405" s="177" t="s">
        <v>300</v>
      </c>
      <c r="U405" s="160">
        <v>0</v>
      </c>
      <c r="V405" s="160">
        <f>ROUND(E405*U405,2)</f>
        <v>0</v>
      </c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460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201" t="s">
        <v>3440</v>
      </c>
      <c r="D406" s="193"/>
      <c r="E406" s="194">
        <v>61.8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305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x14ac:dyDescent="0.2">
      <c r="A407" s="165" t="s">
        <v>234</v>
      </c>
      <c r="B407" s="166" t="s">
        <v>128</v>
      </c>
      <c r="C407" s="187" t="s">
        <v>129</v>
      </c>
      <c r="D407" s="167"/>
      <c r="E407" s="168"/>
      <c r="F407" s="169"/>
      <c r="G407" s="169">
        <f>SUMIF(AG408:AG581,"&lt;&gt;NOR",G408:G581)</f>
        <v>0</v>
      </c>
      <c r="H407" s="169"/>
      <c r="I407" s="169">
        <f>SUM(I408:I581)</f>
        <v>0</v>
      </c>
      <c r="J407" s="169"/>
      <c r="K407" s="169">
        <f>SUM(K408:K581)</f>
        <v>0</v>
      </c>
      <c r="L407" s="169"/>
      <c r="M407" s="169">
        <f>SUM(M408:M581)</f>
        <v>0</v>
      </c>
      <c r="N407" s="169"/>
      <c r="O407" s="169">
        <f>SUM(O408:O581)</f>
        <v>38.239999999999995</v>
      </c>
      <c r="P407" s="169"/>
      <c r="Q407" s="169">
        <f>SUM(Q408:Q581)</f>
        <v>0</v>
      </c>
      <c r="R407" s="169"/>
      <c r="S407" s="169"/>
      <c r="T407" s="170"/>
      <c r="U407" s="164"/>
      <c r="V407" s="164">
        <f>SUM(V408:V581)</f>
        <v>95.589999999999989</v>
      </c>
      <c r="W407" s="164"/>
      <c r="AG407" t="s">
        <v>235</v>
      </c>
    </row>
    <row r="408" spans="1:60" ht="22.5" outlineLevel="1" x14ac:dyDescent="0.2">
      <c r="A408" s="171">
        <v>47</v>
      </c>
      <c r="B408" s="172" t="s">
        <v>3441</v>
      </c>
      <c r="C408" s="188" t="s">
        <v>3442</v>
      </c>
      <c r="D408" s="173" t="s">
        <v>252</v>
      </c>
      <c r="E408" s="174">
        <v>1</v>
      </c>
      <c r="F408" s="175"/>
      <c r="G408" s="176">
        <f>ROUND(E408*F408,2)</f>
        <v>0</v>
      </c>
      <c r="H408" s="175"/>
      <c r="I408" s="176">
        <f>ROUND(E408*H408,2)</f>
        <v>0</v>
      </c>
      <c r="J408" s="175"/>
      <c r="K408" s="176">
        <f>ROUND(E408*J408,2)</f>
        <v>0</v>
      </c>
      <c r="L408" s="176">
        <v>21</v>
      </c>
      <c r="M408" s="176">
        <f>G408*(1+L408/100)</f>
        <v>0</v>
      </c>
      <c r="N408" s="176">
        <v>15.05846</v>
      </c>
      <c r="O408" s="176">
        <f>ROUND(E408*N408,2)</f>
        <v>15.06</v>
      </c>
      <c r="P408" s="176">
        <v>0</v>
      </c>
      <c r="Q408" s="176">
        <f>ROUND(E408*P408,2)</f>
        <v>0</v>
      </c>
      <c r="R408" s="176" t="s">
        <v>2140</v>
      </c>
      <c r="S408" s="176" t="s">
        <v>239</v>
      </c>
      <c r="T408" s="177" t="s">
        <v>300</v>
      </c>
      <c r="U408" s="160">
        <v>41.204000000000001</v>
      </c>
      <c r="V408" s="160">
        <f>ROUND(E408*U408,2)</f>
        <v>41.2</v>
      </c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415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265" t="s">
        <v>3443</v>
      </c>
      <c r="D409" s="266"/>
      <c r="E409" s="266"/>
      <c r="F409" s="266"/>
      <c r="G409" s="266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201" t="s">
        <v>3444</v>
      </c>
      <c r="D410" s="193"/>
      <c r="E410" s="194">
        <v>1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305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71">
        <v>48</v>
      </c>
      <c r="B411" s="172" t="s">
        <v>3445</v>
      </c>
      <c r="C411" s="188" t="s">
        <v>3446</v>
      </c>
      <c r="D411" s="173" t="s">
        <v>252</v>
      </c>
      <c r="E411" s="174">
        <v>23</v>
      </c>
      <c r="F411" s="175"/>
      <c r="G411" s="176">
        <f>ROUND(E411*F411,2)</f>
        <v>0</v>
      </c>
      <c r="H411" s="175"/>
      <c r="I411" s="176">
        <f>ROUND(E411*H411,2)</f>
        <v>0</v>
      </c>
      <c r="J411" s="175"/>
      <c r="K411" s="176">
        <f>ROUND(E411*J411,2)</f>
        <v>0</v>
      </c>
      <c r="L411" s="176">
        <v>21</v>
      </c>
      <c r="M411" s="176">
        <f>G411*(1+L411/100)</f>
        <v>0</v>
      </c>
      <c r="N411" s="176">
        <v>0</v>
      </c>
      <c r="O411" s="176">
        <f>ROUND(E411*N411,2)</f>
        <v>0</v>
      </c>
      <c r="P411" s="176">
        <v>0</v>
      </c>
      <c r="Q411" s="176">
        <f>ROUND(E411*P411,2)</f>
        <v>0</v>
      </c>
      <c r="R411" s="176" t="s">
        <v>2140</v>
      </c>
      <c r="S411" s="176" t="s">
        <v>239</v>
      </c>
      <c r="T411" s="177" t="s">
        <v>300</v>
      </c>
      <c r="U411" s="160">
        <v>0.79</v>
      </c>
      <c r="V411" s="160">
        <f>ROUND(E411*U411,2)</f>
        <v>18.170000000000002</v>
      </c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415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265" t="s">
        <v>3447</v>
      </c>
      <c r="D412" s="266"/>
      <c r="E412" s="266"/>
      <c r="F412" s="266"/>
      <c r="G412" s="266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58"/>
      <c r="B413" s="159"/>
      <c r="C413" s="201" t="s">
        <v>3448</v>
      </c>
      <c r="D413" s="193"/>
      <c r="E413" s="194">
        <v>1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305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201" t="s">
        <v>3449</v>
      </c>
      <c r="D414" s="193"/>
      <c r="E414" s="194">
        <v>2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305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201" t="s">
        <v>3450</v>
      </c>
      <c r="D415" s="193"/>
      <c r="E415" s="194">
        <v>1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305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201" t="s">
        <v>3451</v>
      </c>
      <c r="D416" s="193"/>
      <c r="E416" s="194">
        <v>1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305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201" t="s">
        <v>3452</v>
      </c>
      <c r="D417" s="193"/>
      <c r="E417" s="194">
        <v>1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305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58"/>
      <c r="B418" s="159"/>
      <c r="C418" s="201" t="s">
        <v>3453</v>
      </c>
      <c r="D418" s="193"/>
      <c r="E418" s="194">
        <v>1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305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58"/>
      <c r="B419" s="159"/>
      <c r="C419" s="201" t="s">
        <v>3454</v>
      </c>
      <c r="D419" s="193"/>
      <c r="E419" s="194">
        <v>1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305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201" t="s">
        <v>3455</v>
      </c>
      <c r="D420" s="193"/>
      <c r="E420" s="194">
        <v>1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305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58"/>
      <c r="B421" s="159"/>
      <c r="C421" s="201" t="s">
        <v>3450</v>
      </c>
      <c r="D421" s="193"/>
      <c r="E421" s="194">
        <v>1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305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58"/>
      <c r="B422" s="159"/>
      <c r="C422" s="201" t="s">
        <v>3453</v>
      </c>
      <c r="D422" s="193"/>
      <c r="E422" s="194">
        <v>1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305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58"/>
      <c r="B423" s="159"/>
      <c r="C423" s="201" t="s">
        <v>3456</v>
      </c>
      <c r="D423" s="193"/>
      <c r="E423" s="194">
        <v>1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305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201" t="s">
        <v>3457</v>
      </c>
      <c r="D424" s="193"/>
      <c r="E424" s="194">
        <v>1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305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201" t="s">
        <v>3456</v>
      </c>
      <c r="D425" s="193"/>
      <c r="E425" s="194">
        <v>1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305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201" t="s">
        <v>3451</v>
      </c>
      <c r="D426" s="193"/>
      <c r="E426" s="194">
        <v>1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305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58"/>
      <c r="B427" s="159"/>
      <c r="C427" s="201" t="s">
        <v>3452</v>
      </c>
      <c r="D427" s="193"/>
      <c r="E427" s="194">
        <v>1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305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201" t="s">
        <v>3454</v>
      </c>
      <c r="D428" s="193"/>
      <c r="E428" s="194">
        <v>1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305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201" t="s">
        <v>3456</v>
      </c>
      <c r="D429" s="193"/>
      <c r="E429" s="194">
        <v>1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305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201" t="s">
        <v>3451</v>
      </c>
      <c r="D430" s="193"/>
      <c r="E430" s="194">
        <v>1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305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58"/>
      <c r="B431" s="159"/>
      <c r="C431" s="201" t="s">
        <v>3458</v>
      </c>
      <c r="D431" s="193"/>
      <c r="E431" s="194">
        <v>1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305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58"/>
      <c r="B432" s="159"/>
      <c r="C432" s="201" t="s">
        <v>3457</v>
      </c>
      <c r="D432" s="193"/>
      <c r="E432" s="194">
        <v>1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305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58"/>
      <c r="B433" s="159"/>
      <c r="C433" s="201" t="s">
        <v>3452</v>
      </c>
      <c r="D433" s="193"/>
      <c r="E433" s="194">
        <v>1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305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58"/>
      <c r="B434" s="159"/>
      <c r="C434" s="201" t="s">
        <v>3453</v>
      </c>
      <c r="D434" s="193"/>
      <c r="E434" s="194">
        <v>1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305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71">
        <v>49</v>
      </c>
      <c r="B435" s="172" t="s">
        <v>3459</v>
      </c>
      <c r="C435" s="188" t="s">
        <v>3460</v>
      </c>
      <c r="D435" s="173" t="s">
        <v>252</v>
      </c>
      <c r="E435" s="174">
        <v>2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21</v>
      </c>
      <c r="M435" s="176">
        <f>G435*(1+L435/100)</f>
        <v>0</v>
      </c>
      <c r="N435" s="176">
        <v>0</v>
      </c>
      <c r="O435" s="176">
        <f>ROUND(E435*N435,2)</f>
        <v>0</v>
      </c>
      <c r="P435" s="176">
        <v>0</v>
      </c>
      <c r="Q435" s="176">
        <f>ROUND(E435*P435,2)</f>
        <v>0</v>
      </c>
      <c r="R435" s="176" t="s">
        <v>2140</v>
      </c>
      <c r="S435" s="176" t="s">
        <v>239</v>
      </c>
      <c r="T435" s="177" t="s">
        <v>300</v>
      </c>
      <c r="U435" s="160">
        <v>0.94599999999999995</v>
      </c>
      <c r="V435" s="160">
        <f>ROUND(E435*U435,2)</f>
        <v>1.89</v>
      </c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415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58"/>
      <c r="B436" s="159"/>
      <c r="C436" s="265" t="s">
        <v>3447</v>
      </c>
      <c r="D436" s="266"/>
      <c r="E436" s="266"/>
      <c r="F436" s="266"/>
      <c r="G436" s="266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201" t="s">
        <v>3461</v>
      </c>
      <c r="D437" s="193"/>
      <c r="E437" s="194">
        <v>2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305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ht="22.5" outlineLevel="1" x14ac:dyDescent="0.2">
      <c r="A438" s="171">
        <v>50</v>
      </c>
      <c r="B438" s="172" t="s">
        <v>3462</v>
      </c>
      <c r="C438" s="188" t="s">
        <v>3463</v>
      </c>
      <c r="D438" s="173" t="s">
        <v>252</v>
      </c>
      <c r="E438" s="174">
        <v>9</v>
      </c>
      <c r="F438" s="175"/>
      <c r="G438" s="176">
        <f>ROUND(E438*F438,2)</f>
        <v>0</v>
      </c>
      <c r="H438" s="175"/>
      <c r="I438" s="176">
        <f>ROUND(E438*H438,2)</f>
        <v>0</v>
      </c>
      <c r="J438" s="175"/>
      <c r="K438" s="176">
        <f>ROUND(E438*J438,2)</f>
        <v>0</v>
      </c>
      <c r="L438" s="176">
        <v>21</v>
      </c>
      <c r="M438" s="176">
        <f>G438*(1+L438/100)</f>
        <v>0</v>
      </c>
      <c r="N438" s="176">
        <v>0</v>
      </c>
      <c r="O438" s="176">
        <f>ROUND(E438*N438,2)</f>
        <v>0</v>
      </c>
      <c r="P438" s="176">
        <v>0</v>
      </c>
      <c r="Q438" s="176">
        <f>ROUND(E438*P438,2)</f>
        <v>0</v>
      </c>
      <c r="R438" s="176" t="s">
        <v>2140</v>
      </c>
      <c r="S438" s="176" t="s">
        <v>239</v>
      </c>
      <c r="T438" s="177" t="s">
        <v>300</v>
      </c>
      <c r="U438" s="160">
        <v>0.9</v>
      </c>
      <c r="V438" s="160">
        <f>ROUND(E438*U438,2)</f>
        <v>8.1</v>
      </c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415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265" t="s">
        <v>3447</v>
      </c>
      <c r="D439" s="266"/>
      <c r="E439" s="266"/>
      <c r="F439" s="266"/>
      <c r="G439" s="266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201" t="s">
        <v>3454</v>
      </c>
      <c r="D440" s="193"/>
      <c r="E440" s="194">
        <v>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305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201" t="s">
        <v>3455</v>
      </c>
      <c r="D441" s="193"/>
      <c r="E441" s="194">
        <v>1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305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58"/>
      <c r="B442" s="159"/>
      <c r="C442" s="201" t="s">
        <v>3450</v>
      </c>
      <c r="D442" s="193"/>
      <c r="E442" s="194">
        <v>1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305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58"/>
      <c r="B443" s="159"/>
      <c r="C443" s="201" t="s">
        <v>3456</v>
      </c>
      <c r="D443" s="193"/>
      <c r="E443" s="194">
        <v>1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305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58"/>
      <c r="B444" s="159"/>
      <c r="C444" s="201" t="s">
        <v>3451</v>
      </c>
      <c r="D444" s="193"/>
      <c r="E444" s="194">
        <v>1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305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58"/>
      <c r="B445" s="159"/>
      <c r="C445" s="201" t="s">
        <v>3458</v>
      </c>
      <c r="D445" s="193"/>
      <c r="E445" s="194">
        <v>1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305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58"/>
      <c r="B446" s="159"/>
      <c r="C446" s="201" t="s">
        <v>3457</v>
      </c>
      <c r="D446" s="193"/>
      <c r="E446" s="194">
        <v>1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305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58"/>
      <c r="B447" s="159"/>
      <c r="C447" s="201" t="s">
        <v>3452</v>
      </c>
      <c r="D447" s="193"/>
      <c r="E447" s="194">
        <v>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305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58"/>
      <c r="B448" s="159"/>
      <c r="C448" s="201" t="s">
        <v>3453</v>
      </c>
      <c r="D448" s="193"/>
      <c r="E448" s="194">
        <v>1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305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ht="22.5" outlineLevel="1" x14ac:dyDescent="0.2">
      <c r="A449" s="171">
        <v>51</v>
      </c>
      <c r="B449" s="172" t="s">
        <v>3464</v>
      </c>
      <c r="C449" s="188" t="s">
        <v>3465</v>
      </c>
      <c r="D449" s="173" t="s">
        <v>252</v>
      </c>
      <c r="E449" s="174">
        <v>8</v>
      </c>
      <c r="F449" s="175"/>
      <c r="G449" s="176">
        <f>ROUND(E449*F449,2)</f>
        <v>0</v>
      </c>
      <c r="H449" s="175"/>
      <c r="I449" s="176">
        <f>ROUND(E449*H449,2)</f>
        <v>0</v>
      </c>
      <c r="J449" s="175"/>
      <c r="K449" s="176">
        <f>ROUND(E449*J449,2)</f>
        <v>0</v>
      </c>
      <c r="L449" s="176">
        <v>21</v>
      </c>
      <c r="M449" s="176">
        <f>G449*(1+L449/100)</f>
        <v>0</v>
      </c>
      <c r="N449" s="176">
        <v>0</v>
      </c>
      <c r="O449" s="176">
        <f>ROUND(E449*N449,2)</f>
        <v>0</v>
      </c>
      <c r="P449" s="176">
        <v>0</v>
      </c>
      <c r="Q449" s="176">
        <f>ROUND(E449*P449,2)</f>
        <v>0</v>
      </c>
      <c r="R449" s="176" t="s">
        <v>2140</v>
      </c>
      <c r="S449" s="176" t="s">
        <v>239</v>
      </c>
      <c r="T449" s="177" t="s">
        <v>300</v>
      </c>
      <c r="U449" s="160">
        <v>1.752</v>
      </c>
      <c r="V449" s="160">
        <f>ROUND(E449*U449,2)</f>
        <v>14.02</v>
      </c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415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">
      <c r="A450" s="158"/>
      <c r="B450" s="159"/>
      <c r="C450" s="265" t="s">
        <v>3447</v>
      </c>
      <c r="D450" s="266"/>
      <c r="E450" s="266"/>
      <c r="F450" s="266"/>
      <c r="G450" s="266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303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58"/>
      <c r="B451" s="159"/>
      <c r="C451" s="201" t="s">
        <v>3454</v>
      </c>
      <c r="D451" s="193"/>
      <c r="E451" s="194">
        <v>1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305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 x14ac:dyDescent="0.2">
      <c r="A452" s="158"/>
      <c r="B452" s="159"/>
      <c r="C452" s="201" t="s">
        <v>3455</v>
      </c>
      <c r="D452" s="193"/>
      <c r="E452" s="194">
        <v>1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305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58"/>
      <c r="B453" s="159"/>
      <c r="C453" s="201" t="s">
        <v>3450</v>
      </c>
      <c r="D453" s="193"/>
      <c r="E453" s="194">
        <v>1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305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58"/>
      <c r="B454" s="159"/>
      <c r="C454" s="201" t="s">
        <v>3456</v>
      </c>
      <c r="D454" s="193"/>
      <c r="E454" s="194">
        <v>1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305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58"/>
      <c r="B455" s="159"/>
      <c r="C455" s="201" t="s">
        <v>3451</v>
      </c>
      <c r="D455" s="193"/>
      <c r="E455" s="194">
        <v>1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305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58"/>
      <c r="B456" s="159"/>
      <c r="C456" s="201" t="s">
        <v>3458</v>
      </c>
      <c r="D456" s="193"/>
      <c r="E456" s="194">
        <v>1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305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58"/>
      <c r="B457" s="159"/>
      <c r="C457" s="201" t="s">
        <v>3457</v>
      </c>
      <c r="D457" s="193"/>
      <c r="E457" s="194">
        <v>1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305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58"/>
      <c r="B458" s="159"/>
      <c r="C458" s="201" t="s">
        <v>3452</v>
      </c>
      <c r="D458" s="193"/>
      <c r="E458" s="194">
        <v>1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305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71">
        <v>52</v>
      </c>
      <c r="B459" s="172" t="s">
        <v>3466</v>
      </c>
      <c r="C459" s="188" t="s">
        <v>3467</v>
      </c>
      <c r="D459" s="173" t="s">
        <v>252</v>
      </c>
      <c r="E459" s="174">
        <v>9</v>
      </c>
      <c r="F459" s="175"/>
      <c r="G459" s="176">
        <f>ROUND(E459*F459,2)</f>
        <v>0</v>
      </c>
      <c r="H459" s="175"/>
      <c r="I459" s="176">
        <f>ROUND(E459*H459,2)</f>
        <v>0</v>
      </c>
      <c r="J459" s="175"/>
      <c r="K459" s="176">
        <f>ROUND(E459*J459,2)</f>
        <v>0</v>
      </c>
      <c r="L459" s="176">
        <v>21</v>
      </c>
      <c r="M459" s="176">
        <f>G459*(1+L459/100)</f>
        <v>0</v>
      </c>
      <c r="N459" s="176">
        <v>7.0200000000000002E-3</v>
      </c>
      <c r="O459" s="176">
        <f>ROUND(E459*N459,2)</f>
        <v>0.06</v>
      </c>
      <c r="P459" s="176">
        <v>0</v>
      </c>
      <c r="Q459" s="176">
        <f>ROUND(E459*P459,2)</f>
        <v>0</v>
      </c>
      <c r="R459" s="176" t="s">
        <v>2140</v>
      </c>
      <c r="S459" s="176" t="s">
        <v>239</v>
      </c>
      <c r="T459" s="177" t="s">
        <v>300</v>
      </c>
      <c r="U459" s="160">
        <v>1.3140000000000001</v>
      </c>
      <c r="V459" s="160">
        <f>ROUND(E459*U459,2)</f>
        <v>11.83</v>
      </c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301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58"/>
      <c r="B460" s="159"/>
      <c r="C460" s="201" t="s">
        <v>3454</v>
      </c>
      <c r="D460" s="193"/>
      <c r="E460" s="194">
        <v>1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305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58"/>
      <c r="B461" s="159"/>
      <c r="C461" s="201" t="s">
        <v>3455</v>
      </c>
      <c r="D461" s="193"/>
      <c r="E461" s="194">
        <v>1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305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58"/>
      <c r="B462" s="159"/>
      <c r="C462" s="201" t="s">
        <v>3450</v>
      </c>
      <c r="D462" s="193"/>
      <c r="E462" s="194">
        <v>1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305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58"/>
      <c r="B463" s="159"/>
      <c r="C463" s="201" t="s">
        <v>3456</v>
      </c>
      <c r="D463" s="193"/>
      <c r="E463" s="194">
        <v>1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305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58"/>
      <c r="B464" s="159"/>
      <c r="C464" s="201" t="s">
        <v>3451</v>
      </c>
      <c r="D464" s="193"/>
      <c r="E464" s="194">
        <v>1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305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58"/>
      <c r="B465" s="159"/>
      <c r="C465" s="201" t="s">
        <v>3458</v>
      </c>
      <c r="D465" s="193"/>
      <c r="E465" s="194">
        <v>1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305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58"/>
      <c r="B466" s="159"/>
      <c r="C466" s="201" t="s">
        <v>3457</v>
      </c>
      <c r="D466" s="193"/>
      <c r="E466" s="194">
        <v>1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305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58"/>
      <c r="B467" s="159"/>
      <c r="C467" s="201" t="s">
        <v>3452</v>
      </c>
      <c r="D467" s="193"/>
      <c r="E467" s="194">
        <v>1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305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58"/>
      <c r="B468" s="159"/>
      <c r="C468" s="201" t="s">
        <v>3453</v>
      </c>
      <c r="D468" s="193"/>
      <c r="E468" s="194">
        <v>1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305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ht="22.5" outlineLevel="1" x14ac:dyDescent="0.2">
      <c r="A469" s="171">
        <v>53</v>
      </c>
      <c r="B469" s="172" t="s">
        <v>3468</v>
      </c>
      <c r="C469" s="188" t="s">
        <v>3469</v>
      </c>
      <c r="D469" s="173" t="s">
        <v>483</v>
      </c>
      <c r="E469" s="174">
        <v>1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21</v>
      </c>
      <c r="M469" s="176">
        <f>G469*(1+L469/100)</f>
        <v>0</v>
      </c>
      <c r="N469" s="176">
        <v>0</v>
      </c>
      <c r="O469" s="176">
        <f>ROUND(E469*N469,2)</f>
        <v>0</v>
      </c>
      <c r="P469" s="176">
        <v>0</v>
      </c>
      <c r="Q469" s="176">
        <f>ROUND(E469*P469,2)</f>
        <v>0</v>
      </c>
      <c r="R469" s="176"/>
      <c r="S469" s="176" t="s">
        <v>253</v>
      </c>
      <c r="T469" s="177" t="s">
        <v>240</v>
      </c>
      <c r="U469" s="160">
        <v>0.375</v>
      </c>
      <c r="V469" s="160">
        <f>ROUND(E469*U469,2)</f>
        <v>0.38</v>
      </c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415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">
      <c r="A470" s="158"/>
      <c r="B470" s="159"/>
      <c r="C470" s="201" t="s">
        <v>3470</v>
      </c>
      <c r="D470" s="193"/>
      <c r="E470" s="194">
        <v>1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305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71">
        <v>54</v>
      </c>
      <c r="B471" s="172" t="s">
        <v>3471</v>
      </c>
      <c r="C471" s="188" t="s">
        <v>3472</v>
      </c>
      <c r="D471" s="173" t="s">
        <v>252</v>
      </c>
      <c r="E471" s="174">
        <v>9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6">
        <v>0.16600000000000001</v>
      </c>
      <c r="O471" s="176">
        <f>ROUND(E471*N471,2)</f>
        <v>1.49</v>
      </c>
      <c r="P471" s="176">
        <v>0</v>
      </c>
      <c r="Q471" s="176">
        <f>ROUND(E471*P471,2)</f>
        <v>0</v>
      </c>
      <c r="R471" s="176" t="s">
        <v>459</v>
      </c>
      <c r="S471" s="176" t="s">
        <v>239</v>
      </c>
      <c r="T471" s="177" t="s">
        <v>300</v>
      </c>
      <c r="U471" s="160">
        <v>0</v>
      </c>
      <c r="V471" s="160">
        <f>ROUND(E471*U471,2)</f>
        <v>0</v>
      </c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460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 x14ac:dyDescent="0.2">
      <c r="A472" s="158"/>
      <c r="B472" s="159"/>
      <c r="C472" s="201" t="s">
        <v>3454</v>
      </c>
      <c r="D472" s="193"/>
      <c r="E472" s="194">
        <v>1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305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">
      <c r="A473" s="158"/>
      <c r="B473" s="159"/>
      <c r="C473" s="201" t="s">
        <v>3455</v>
      </c>
      <c r="D473" s="193"/>
      <c r="E473" s="194">
        <v>1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305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58"/>
      <c r="B474" s="159"/>
      <c r="C474" s="201" t="s">
        <v>3450</v>
      </c>
      <c r="D474" s="193"/>
      <c r="E474" s="194">
        <v>1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305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 x14ac:dyDescent="0.2">
      <c r="A475" s="158"/>
      <c r="B475" s="159"/>
      <c r="C475" s="201" t="s">
        <v>3456</v>
      </c>
      <c r="D475" s="193"/>
      <c r="E475" s="194">
        <v>1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305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">
      <c r="A476" s="158"/>
      <c r="B476" s="159"/>
      <c r="C476" s="201" t="s">
        <v>3451</v>
      </c>
      <c r="D476" s="193"/>
      <c r="E476" s="194">
        <v>1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305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58"/>
      <c r="B477" s="159"/>
      <c r="C477" s="201" t="s">
        <v>3458</v>
      </c>
      <c r="D477" s="193"/>
      <c r="E477" s="194">
        <v>1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305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58"/>
      <c r="B478" s="159"/>
      <c r="C478" s="201" t="s">
        <v>3457</v>
      </c>
      <c r="D478" s="193"/>
      <c r="E478" s="194">
        <v>1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305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58"/>
      <c r="B479" s="159"/>
      <c r="C479" s="201" t="s">
        <v>3452</v>
      </c>
      <c r="D479" s="193"/>
      <c r="E479" s="194">
        <v>1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305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58"/>
      <c r="B480" s="159"/>
      <c r="C480" s="201" t="s">
        <v>3453</v>
      </c>
      <c r="D480" s="193"/>
      <c r="E480" s="194">
        <v>1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305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ht="22.5" outlineLevel="1" x14ac:dyDescent="0.2">
      <c r="A481" s="171">
        <v>55</v>
      </c>
      <c r="B481" s="172" t="s">
        <v>3473</v>
      </c>
      <c r="C481" s="188" t="s">
        <v>3474</v>
      </c>
      <c r="D481" s="173" t="s">
        <v>252</v>
      </c>
      <c r="E481" s="174">
        <v>1</v>
      </c>
      <c r="F481" s="175"/>
      <c r="G481" s="176">
        <f>ROUND(E481*F481,2)</f>
        <v>0</v>
      </c>
      <c r="H481" s="175"/>
      <c r="I481" s="176">
        <f>ROUND(E481*H481,2)</f>
        <v>0</v>
      </c>
      <c r="J481" s="175"/>
      <c r="K481" s="176">
        <f>ROUND(E481*J481,2)</f>
        <v>0</v>
      </c>
      <c r="L481" s="176">
        <v>21</v>
      </c>
      <c r="M481" s="176">
        <f>G481*(1+L481/100)</f>
        <v>0</v>
      </c>
      <c r="N481" s="176">
        <v>0.04</v>
      </c>
      <c r="O481" s="176">
        <f>ROUND(E481*N481,2)</f>
        <v>0.04</v>
      </c>
      <c r="P481" s="176">
        <v>0</v>
      </c>
      <c r="Q481" s="176">
        <f>ROUND(E481*P481,2)</f>
        <v>0</v>
      </c>
      <c r="R481" s="176" t="s">
        <v>459</v>
      </c>
      <c r="S481" s="176" t="s">
        <v>239</v>
      </c>
      <c r="T481" s="177" t="s">
        <v>300</v>
      </c>
      <c r="U481" s="160">
        <v>0</v>
      </c>
      <c r="V481" s="160">
        <f>ROUND(E481*U481,2)</f>
        <v>0</v>
      </c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460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58"/>
      <c r="B482" s="159"/>
      <c r="C482" s="201" t="s">
        <v>3475</v>
      </c>
      <c r="D482" s="193"/>
      <c r="E482" s="194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305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58"/>
      <c r="B483" s="159"/>
      <c r="C483" s="201" t="s">
        <v>3476</v>
      </c>
      <c r="D483" s="193"/>
      <c r="E483" s="194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305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58"/>
      <c r="B484" s="159"/>
      <c r="C484" s="201" t="s">
        <v>3477</v>
      </c>
      <c r="D484" s="193"/>
      <c r="E484" s="194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305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58"/>
      <c r="B485" s="159"/>
      <c r="C485" s="201" t="s">
        <v>3478</v>
      </c>
      <c r="D485" s="193"/>
      <c r="E485" s="194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305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58"/>
      <c r="B486" s="159"/>
      <c r="C486" s="201" t="s">
        <v>3479</v>
      </c>
      <c r="D486" s="193"/>
      <c r="E486" s="194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305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58"/>
      <c r="B487" s="159"/>
      <c r="C487" s="201" t="s">
        <v>3480</v>
      </c>
      <c r="D487" s="193"/>
      <c r="E487" s="194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305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58"/>
      <c r="B488" s="159"/>
      <c r="C488" s="201" t="s">
        <v>3481</v>
      </c>
      <c r="D488" s="193"/>
      <c r="E488" s="194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305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">
      <c r="A489" s="158"/>
      <c r="B489" s="159"/>
      <c r="C489" s="201" t="s">
        <v>3452</v>
      </c>
      <c r="D489" s="193"/>
      <c r="E489" s="194">
        <v>1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305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58"/>
      <c r="B490" s="159"/>
      <c r="C490" s="201" t="s">
        <v>3482</v>
      </c>
      <c r="D490" s="193"/>
      <c r="E490" s="194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305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ht="22.5" outlineLevel="1" x14ac:dyDescent="0.2">
      <c r="A491" s="171">
        <v>56</v>
      </c>
      <c r="B491" s="172" t="s">
        <v>3483</v>
      </c>
      <c r="C491" s="188" t="s">
        <v>3484</v>
      </c>
      <c r="D491" s="173" t="s">
        <v>252</v>
      </c>
      <c r="E491" s="174">
        <v>6</v>
      </c>
      <c r="F491" s="175"/>
      <c r="G491" s="176">
        <f>ROUND(E491*F491,2)</f>
        <v>0</v>
      </c>
      <c r="H491" s="175"/>
      <c r="I491" s="176">
        <f>ROUND(E491*H491,2)</f>
        <v>0</v>
      </c>
      <c r="J491" s="175"/>
      <c r="K491" s="176">
        <f>ROUND(E491*J491,2)</f>
        <v>0</v>
      </c>
      <c r="L491" s="176">
        <v>21</v>
      </c>
      <c r="M491" s="176">
        <f>G491*(1+L491/100)</f>
        <v>0</v>
      </c>
      <c r="N491" s="176">
        <v>5.3999999999999999E-2</v>
      </c>
      <c r="O491" s="176">
        <f>ROUND(E491*N491,2)</f>
        <v>0.32</v>
      </c>
      <c r="P491" s="176">
        <v>0</v>
      </c>
      <c r="Q491" s="176">
        <f>ROUND(E491*P491,2)</f>
        <v>0</v>
      </c>
      <c r="R491" s="176" t="s">
        <v>459</v>
      </c>
      <c r="S491" s="176" t="s">
        <v>239</v>
      </c>
      <c r="T491" s="177" t="s">
        <v>300</v>
      </c>
      <c r="U491" s="160">
        <v>0</v>
      </c>
      <c r="V491" s="160">
        <f>ROUND(E491*U491,2)</f>
        <v>0</v>
      </c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460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58"/>
      <c r="B492" s="159"/>
      <c r="C492" s="201" t="s">
        <v>3475</v>
      </c>
      <c r="D492" s="193"/>
      <c r="E492" s="194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305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58"/>
      <c r="B493" s="159"/>
      <c r="C493" s="201" t="s">
        <v>3449</v>
      </c>
      <c r="D493" s="193"/>
      <c r="E493" s="194">
        <v>2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305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58"/>
      <c r="B494" s="159"/>
      <c r="C494" s="201" t="s">
        <v>3450</v>
      </c>
      <c r="D494" s="193"/>
      <c r="E494" s="194">
        <v>1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305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">
      <c r="A495" s="158"/>
      <c r="B495" s="159"/>
      <c r="C495" s="201" t="s">
        <v>3478</v>
      </c>
      <c r="D495" s="193"/>
      <c r="E495" s="194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305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58"/>
      <c r="B496" s="159"/>
      <c r="C496" s="201" t="s">
        <v>3451</v>
      </c>
      <c r="D496" s="193"/>
      <c r="E496" s="194">
        <v>1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305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 x14ac:dyDescent="0.2">
      <c r="A497" s="158"/>
      <c r="B497" s="159"/>
      <c r="C497" s="201" t="s">
        <v>3480</v>
      </c>
      <c r="D497" s="193"/>
      <c r="E497" s="194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305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58"/>
      <c r="B498" s="159"/>
      <c r="C498" s="201" t="s">
        <v>3481</v>
      </c>
      <c r="D498" s="193"/>
      <c r="E498" s="194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305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58"/>
      <c r="B499" s="159"/>
      <c r="C499" s="201" t="s">
        <v>3452</v>
      </c>
      <c r="D499" s="193"/>
      <c r="E499" s="194">
        <v>1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305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 x14ac:dyDescent="0.2">
      <c r="A500" s="158"/>
      <c r="B500" s="159"/>
      <c r="C500" s="201" t="s">
        <v>3453</v>
      </c>
      <c r="D500" s="193"/>
      <c r="E500" s="194">
        <v>1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305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ht="22.5" outlineLevel="1" x14ac:dyDescent="0.2">
      <c r="A501" s="171">
        <v>57</v>
      </c>
      <c r="B501" s="172" t="s">
        <v>3485</v>
      </c>
      <c r="C501" s="188" t="s">
        <v>3486</v>
      </c>
      <c r="D501" s="173" t="s">
        <v>252</v>
      </c>
      <c r="E501" s="174">
        <v>4</v>
      </c>
      <c r="F501" s="175"/>
      <c r="G501" s="176">
        <f>ROUND(E501*F501,2)</f>
        <v>0</v>
      </c>
      <c r="H501" s="175"/>
      <c r="I501" s="176">
        <f>ROUND(E501*H501,2)</f>
        <v>0</v>
      </c>
      <c r="J501" s="175"/>
      <c r="K501" s="176">
        <f>ROUND(E501*J501,2)</f>
        <v>0</v>
      </c>
      <c r="L501" s="176">
        <v>21</v>
      </c>
      <c r="M501" s="176">
        <f>G501*(1+L501/100)</f>
        <v>0</v>
      </c>
      <c r="N501" s="176">
        <v>6.8000000000000005E-2</v>
      </c>
      <c r="O501" s="176">
        <f>ROUND(E501*N501,2)</f>
        <v>0.27</v>
      </c>
      <c r="P501" s="176">
        <v>0</v>
      </c>
      <c r="Q501" s="176">
        <f>ROUND(E501*P501,2)</f>
        <v>0</v>
      </c>
      <c r="R501" s="176" t="s">
        <v>459</v>
      </c>
      <c r="S501" s="176" t="s">
        <v>239</v>
      </c>
      <c r="T501" s="177" t="s">
        <v>300</v>
      </c>
      <c r="U501" s="160">
        <v>0</v>
      </c>
      <c r="V501" s="160">
        <f>ROUND(E501*U501,2)</f>
        <v>0</v>
      </c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460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58"/>
      <c r="B502" s="159"/>
      <c r="C502" s="201" t="s">
        <v>3454</v>
      </c>
      <c r="D502" s="193"/>
      <c r="E502" s="194">
        <v>1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305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58"/>
      <c r="B503" s="159"/>
      <c r="C503" s="201" t="s">
        <v>3455</v>
      </c>
      <c r="D503" s="193"/>
      <c r="E503" s="194">
        <v>1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305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">
      <c r="A504" s="158"/>
      <c r="B504" s="159"/>
      <c r="C504" s="201" t="s">
        <v>3450</v>
      </c>
      <c r="D504" s="193"/>
      <c r="E504" s="194">
        <v>1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305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201" t="s">
        <v>3478</v>
      </c>
      <c r="D505" s="193"/>
      <c r="E505" s="194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305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 x14ac:dyDescent="0.2">
      <c r="A506" s="158"/>
      <c r="B506" s="159"/>
      <c r="C506" s="201" t="s">
        <v>3479</v>
      </c>
      <c r="D506" s="193"/>
      <c r="E506" s="194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305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58"/>
      <c r="B507" s="159"/>
      <c r="C507" s="201" t="s">
        <v>3480</v>
      </c>
      <c r="D507" s="193"/>
      <c r="E507" s="194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305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 x14ac:dyDescent="0.2">
      <c r="A508" s="158"/>
      <c r="B508" s="159"/>
      <c r="C508" s="201" t="s">
        <v>3481</v>
      </c>
      <c r="D508" s="193"/>
      <c r="E508" s="194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305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">
      <c r="A509" s="158"/>
      <c r="B509" s="159"/>
      <c r="C509" s="201" t="s">
        <v>3487</v>
      </c>
      <c r="D509" s="193"/>
      <c r="E509" s="194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305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 x14ac:dyDescent="0.2">
      <c r="A510" s="158"/>
      <c r="B510" s="159"/>
      <c r="C510" s="201" t="s">
        <v>3453</v>
      </c>
      <c r="D510" s="193"/>
      <c r="E510" s="194">
        <v>1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305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">
      <c r="A511" s="171">
        <v>58</v>
      </c>
      <c r="B511" s="172" t="s">
        <v>3488</v>
      </c>
      <c r="C511" s="188" t="s">
        <v>3489</v>
      </c>
      <c r="D511" s="173" t="s">
        <v>252</v>
      </c>
      <c r="E511" s="174">
        <v>2</v>
      </c>
      <c r="F511" s="175"/>
      <c r="G511" s="176">
        <f>ROUND(E511*F511,2)</f>
        <v>0</v>
      </c>
      <c r="H511" s="175"/>
      <c r="I511" s="176">
        <f>ROUND(E511*H511,2)</f>
        <v>0</v>
      </c>
      <c r="J511" s="175"/>
      <c r="K511" s="176">
        <f>ROUND(E511*J511,2)</f>
        <v>0</v>
      </c>
      <c r="L511" s="176">
        <v>21</v>
      </c>
      <c r="M511" s="176">
        <f>G511*(1+L511/100)</f>
        <v>0</v>
      </c>
      <c r="N511" s="176">
        <v>8.1000000000000003E-2</v>
      </c>
      <c r="O511" s="176">
        <f>ROUND(E511*N511,2)</f>
        <v>0.16</v>
      </c>
      <c r="P511" s="176">
        <v>0</v>
      </c>
      <c r="Q511" s="176">
        <f>ROUND(E511*P511,2)</f>
        <v>0</v>
      </c>
      <c r="R511" s="176"/>
      <c r="S511" s="176" t="s">
        <v>253</v>
      </c>
      <c r="T511" s="177" t="s">
        <v>1851</v>
      </c>
      <c r="U511" s="160">
        <v>0</v>
      </c>
      <c r="V511" s="160">
        <f>ROUND(E511*U511,2)</f>
        <v>0</v>
      </c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460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58"/>
      <c r="B512" s="159"/>
      <c r="C512" s="201" t="s">
        <v>3475</v>
      </c>
      <c r="D512" s="193"/>
      <c r="E512" s="194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305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58"/>
      <c r="B513" s="159"/>
      <c r="C513" s="201" t="s">
        <v>3476</v>
      </c>
      <c r="D513" s="193"/>
      <c r="E513" s="194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305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">
      <c r="A514" s="158"/>
      <c r="B514" s="159"/>
      <c r="C514" s="201" t="s">
        <v>3477</v>
      </c>
      <c r="D514" s="193"/>
      <c r="E514" s="194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305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58"/>
      <c r="B515" s="159"/>
      <c r="C515" s="201" t="s">
        <v>3456</v>
      </c>
      <c r="D515" s="193"/>
      <c r="E515" s="194">
        <v>1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305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58"/>
      <c r="B516" s="159"/>
      <c r="C516" s="201" t="s">
        <v>3479</v>
      </c>
      <c r="D516" s="193"/>
      <c r="E516" s="194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305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58"/>
      <c r="B517" s="159"/>
      <c r="C517" s="201" t="s">
        <v>3480</v>
      </c>
      <c r="D517" s="193"/>
      <c r="E517" s="194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305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58"/>
      <c r="B518" s="159"/>
      <c r="C518" s="201" t="s">
        <v>3457</v>
      </c>
      <c r="D518" s="193"/>
      <c r="E518" s="194">
        <v>1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305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 x14ac:dyDescent="0.2">
      <c r="A519" s="158"/>
      <c r="B519" s="159"/>
      <c r="C519" s="201" t="s">
        <v>3487</v>
      </c>
      <c r="D519" s="193"/>
      <c r="E519" s="194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305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 x14ac:dyDescent="0.2">
      <c r="A520" s="158"/>
      <c r="B520" s="159"/>
      <c r="C520" s="201" t="s">
        <v>3482</v>
      </c>
      <c r="D520" s="193"/>
      <c r="E520" s="194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305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ht="22.5" outlineLevel="1" x14ac:dyDescent="0.2">
      <c r="A521" s="171">
        <v>59</v>
      </c>
      <c r="B521" s="172" t="s">
        <v>3490</v>
      </c>
      <c r="C521" s="188" t="s">
        <v>3491</v>
      </c>
      <c r="D521" s="173" t="s">
        <v>252</v>
      </c>
      <c r="E521" s="174">
        <v>9</v>
      </c>
      <c r="F521" s="175"/>
      <c r="G521" s="176">
        <f>ROUND(E521*F521,2)</f>
        <v>0</v>
      </c>
      <c r="H521" s="175"/>
      <c r="I521" s="176">
        <f>ROUND(E521*H521,2)</f>
        <v>0</v>
      </c>
      <c r="J521" s="175"/>
      <c r="K521" s="176">
        <f>ROUND(E521*J521,2)</f>
        <v>0</v>
      </c>
      <c r="L521" s="176">
        <v>21</v>
      </c>
      <c r="M521" s="176">
        <f>G521*(1+L521/100)</f>
        <v>0</v>
      </c>
      <c r="N521" s="176">
        <v>0.58499999999999996</v>
      </c>
      <c r="O521" s="176">
        <f>ROUND(E521*N521,2)</f>
        <v>5.27</v>
      </c>
      <c r="P521" s="176">
        <v>0</v>
      </c>
      <c r="Q521" s="176">
        <f>ROUND(E521*P521,2)</f>
        <v>0</v>
      </c>
      <c r="R521" s="176" t="s">
        <v>459</v>
      </c>
      <c r="S521" s="176" t="s">
        <v>239</v>
      </c>
      <c r="T521" s="177" t="s">
        <v>300</v>
      </c>
      <c r="U521" s="160">
        <v>0</v>
      </c>
      <c r="V521" s="160">
        <f>ROUND(E521*U521,2)</f>
        <v>0</v>
      </c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460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">
      <c r="A522" s="158"/>
      <c r="B522" s="159"/>
      <c r="C522" s="201" t="s">
        <v>3454</v>
      </c>
      <c r="D522" s="193"/>
      <c r="E522" s="194">
        <v>1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305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 x14ac:dyDescent="0.2">
      <c r="A523" s="158"/>
      <c r="B523" s="159"/>
      <c r="C523" s="201" t="s">
        <v>3455</v>
      </c>
      <c r="D523" s="193"/>
      <c r="E523" s="194">
        <v>1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305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 x14ac:dyDescent="0.2">
      <c r="A524" s="158"/>
      <c r="B524" s="159"/>
      <c r="C524" s="201" t="s">
        <v>3450</v>
      </c>
      <c r="D524" s="193"/>
      <c r="E524" s="194">
        <v>1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305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58"/>
      <c r="B525" s="159"/>
      <c r="C525" s="201" t="s">
        <v>3456</v>
      </c>
      <c r="D525" s="193"/>
      <c r="E525" s="194">
        <v>1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305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58"/>
      <c r="B526" s="159"/>
      <c r="C526" s="201" t="s">
        <v>3451</v>
      </c>
      <c r="D526" s="193"/>
      <c r="E526" s="194">
        <v>1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305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58"/>
      <c r="B527" s="159"/>
      <c r="C527" s="201" t="s">
        <v>3458</v>
      </c>
      <c r="D527" s="193"/>
      <c r="E527" s="194">
        <v>1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305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58"/>
      <c r="B528" s="159"/>
      <c r="C528" s="201" t="s">
        <v>3457</v>
      </c>
      <c r="D528" s="193"/>
      <c r="E528" s="194">
        <v>1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305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 x14ac:dyDescent="0.2">
      <c r="A529" s="158"/>
      <c r="B529" s="159"/>
      <c r="C529" s="201" t="s">
        <v>3452</v>
      </c>
      <c r="D529" s="193"/>
      <c r="E529" s="194">
        <v>1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305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">
      <c r="A530" s="158"/>
      <c r="B530" s="159"/>
      <c r="C530" s="201" t="s">
        <v>3453</v>
      </c>
      <c r="D530" s="193"/>
      <c r="E530" s="194">
        <v>1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305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ht="22.5" outlineLevel="1" x14ac:dyDescent="0.2">
      <c r="A531" s="171">
        <v>60</v>
      </c>
      <c r="B531" s="172" t="s">
        <v>3492</v>
      </c>
      <c r="C531" s="188" t="s">
        <v>3493</v>
      </c>
      <c r="D531" s="173" t="s">
        <v>252</v>
      </c>
      <c r="E531" s="174">
        <v>3</v>
      </c>
      <c r="F531" s="175"/>
      <c r="G531" s="176">
        <f>ROUND(E531*F531,2)</f>
        <v>0</v>
      </c>
      <c r="H531" s="175"/>
      <c r="I531" s="176">
        <f>ROUND(E531*H531,2)</f>
        <v>0</v>
      </c>
      <c r="J531" s="175"/>
      <c r="K531" s="176">
        <f>ROUND(E531*J531,2)</f>
        <v>0</v>
      </c>
      <c r="L531" s="176">
        <v>21</v>
      </c>
      <c r="M531" s="176">
        <f>G531*(1+L531/100)</f>
        <v>0</v>
      </c>
      <c r="N531" s="176">
        <v>0.25</v>
      </c>
      <c r="O531" s="176">
        <f>ROUND(E531*N531,2)</f>
        <v>0.75</v>
      </c>
      <c r="P531" s="176">
        <v>0</v>
      </c>
      <c r="Q531" s="176">
        <f>ROUND(E531*P531,2)</f>
        <v>0</v>
      </c>
      <c r="R531" s="176" t="s">
        <v>459</v>
      </c>
      <c r="S531" s="176" t="s">
        <v>239</v>
      </c>
      <c r="T531" s="177" t="s">
        <v>300</v>
      </c>
      <c r="U531" s="160">
        <v>0</v>
      </c>
      <c r="V531" s="160">
        <f>ROUND(E531*U531,2)</f>
        <v>0</v>
      </c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460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58"/>
      <c r="B532" s="159"/>
      <c r="C532" s="201" t="s">
        <v>3475</v>
      </c>
      <c r="D532" s="193"/>
      <c r="E532" s="194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305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 x14ac:dyDescent="0.2">
      <c r="A533" s="158"/>
      <c r="B533" s="159"/>
      <c r="C533" s="201" t="s">
        <v>3476</v>
      </c>
      <c r="D533" s="193"/>
      <c r="E533" s="194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305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58"/>
      <c r="B534" s="159"/>
      <c r="C534" s="201" t="s">
        <v>3477</v>
      </c>
      <c r="D534" s="193"/>
      <c r="E534" s="194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305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58"/>
      <c r="B535" s="159"/>
      <c r="C535" s="201" t="s">
        <v>3456</v>
      </c>
      <c r="D535" s="193"/>
      <c r="E535" s="194">
        <v>1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305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 x14ac:dyDescent="0.2">
      <c r="A536" s="158"/>
      <c r="B536" s="159"/>
      <c r="C536" s="201" t="s">
        <v>3451</v>
      </c>
      <c r="D536" s="193"/>
      <c r="E536" s="194">
        <v>1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305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58"/>
      <c r="B537" s="159"/>
      <c r="C537" s="201" t="s">
        <v>3480</v>
      </c>
      <c r="D537" s="193"/>
      <c r="E537" s="194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305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 x14ac:dyDescent="0.2">
      <c r="A538" s="158"/>
      <c r="B538" s="159"/>
      <c r="C538" s="201" t="s">
        <v>3481</v>
      </c>
      <c r="D538" s="193"/>
      <c r="E538" s="194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305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58"/>
      <c r="B539" s="159"/>
      <c r="C539" s="201" t="s">
        <v>3452</v>
      </c>
      <c r="D539" s="193"/>
      <c r="E539" s="194">
        <v>1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305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">
      <c r="A540" s="158"/>
      <c r="B540" s="159"/>
      <c r="C540" s="201" t="s">
        <v>3482</v>
      </c>
      <c r="D540" s="193"/>
      <c r="E540" s="194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305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ht="22.5" outlineLevel="1" x14ac:dyDescent="0.2">
      <c r="A541" s="171">
        <v>61</v>
      </c>
      <c r="B541" s="172" t="s">
        <v>3494</v>
      </c>
      <c r="C541" s="188" t="s">
        <v>3495</v>
      </c>
      <c r="D541" s="173" t="s">
        <v>252</v>
      </c>
      <c r="E541" s="174">
        <v>7</v>
      </c>
      <c r="F541" s="175"/>
      <c r="G541" s="176">
        <f>ROUND(E541*F541,2)</f>
        <v>0</v>
      </c>
      <c r="H541" s="175"/>
      <c r="I541" s="176">
        <f>ROUND(E541*H541,2)</f>
        <v>0</v>
      </c>
      <c r="J541" s="175"/>
      <c r="K541" s="176">
        <f>ROUND(E541*J541,2)</f>
        <v>0</v>
      </c>
      <c r="L541" s="176">
        <v>21</v>
      </c>
      <c r="M541" s="176">
        <f>G541*(1+L541/100)</f>
        <v>0</v>
      </c>
      <c r="N541" s="176">
        <v>0.5</v>
      </c>
      <c r="O541" s="176">
        <f>ROUND(E541*N541,2)</f>
        <v>3.5</v>
      </c>
      <c r="P541" s="176">
        <v>0</v>
      </c>
      <c r="Q541" s="176">
        <f>ROUND(E541*P541,2)</f>
        <v>0</v>
      </c>
      <c r="R541" s="176" t="s">
        <v>459</v>
      </c>
      <c r="S541" s="176" t="s">
        <v>239</v>
      </c>
      <c r="T541" s="177" t="s">
        <v>300</v>
      </c>
      <c r="U541" s="160">
        <v>0</v>
      </c>
      <c r="V541" s="160">
        <f>ROUND(E541*U541,2)</f>
        <v>0</v>
      </c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460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 x14ac:dyDescent="0.2">
      <c r="A542" s="158"/>
      <c r="B542" s="159"/>
      <c r="C542" s="201" t="s">
        <v>3454</v>
      </c>
      <c r="D542" s="193"/>
      <c r="E542" s="194">
        <v>1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305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">
      <c r="A543" s="158"/>
      <c r="B543" s="159"/>
      <c r="C543" s="201" t="s">
        <v>3476</v>
      </c>
      <c r="D543" s="193"/>
      <c r="E543" s="194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305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 x14ac:dyDescent="0.2">
      <c r="A544" s="158"/>
      <c r="B544" s="159"/>
      <c r="C544" s="201" t="s">
        <v>3477</v>
      </c>
      <c r="D544" s="193"/>
      <c r="E544" s="194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305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">
      <c r="A545" s="158"/>
      <c r="B545" s="159"/>
      <c r="C545" s="201" t="s">
        <v>3456</v>
      </c>
      <c r="D545" s="193"/>
      <c r="E545" s="194">
        <v>1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305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 x14ac:dyDescent="0.2">
      <c r="A546" s="158"/>
      <c r="B546" s="159"/>
      <c r="C546" s="201" t="s">
        <v>3451</v>
      </c>
      <c r="D546" s="193"/>
      <c r="E546" s="194">
        <v>1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305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">
      <c r="A547" s="158"/>
      <c r="B547" s="159"/>
      <c r="C547" s="201" t="s">
        <v>3458</v>
      </c>
      <c r="D547" s="193"/>
      <c r="E547" s="194">
        <v>1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305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58"/>
      <c r="B548" s="159"/>
      <c r="C548" s="201" t="s">
        <v>3457</v>
      </c>
      <c r="D548" s="193"/>
      <c r="E548" s="194">
        <v>1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305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 x14ac:dyDescent="0.2">
      <c r="A549" s="158"/>
      <c r="B549" s="159"/>
      <c r="C549" s="201" t="s">
        <v>3452</v>
      </c>
      <c r="D549" s="193"/>
      <c r="E549" s="194">
        <v>1</v>
      </c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305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 x14ac:dyDescent="0.2">
      <c r="A550" s="158"/>
      <c r="B550" s="159"/>
      <c r="C550" s="201" t="s">
        <v>3453</v>
      </c>
      <c r="D550" s="193"/>
      <c r="E550" s="194">
        <v>1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305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ht="22.5" outlineLevel="1" x14ac:dyDescent="0.2">
      <c r="A551" s="171">
        <v>62</v>
      </c>
      <c r="B551" s="172" t="s">
        <v>3496</v>
      </c>
      <c r="C551" s="188" t="s">
        <v>3497</v>
      </c>
      <c r="D551" s="173" t="s">
        <v>252</v>
      </c>
      <c r="E551" s="174">
        <v>2</v>
      </c>
      <c r="F551" s="175"/>
      <c r="G551" s="176">
        <f>ROUND(E551*F551,2)</f>
        <v>0</v>
      </c>
      <c r="H551" s="175"/>
      <c r="I551" s="176">
        <f>ROUND(E551*H551,2)</f>
        <v>0</v>
      </c>
      <c r="J551" s="175"/>
      <c r="K551" s="176">
        <f>ROUND(E551*J551,2)</f>
        <v>0</v>
      </c>
      <c r="L551" s="176">
        <v>21</v>
      </c>
      <c r="M551" s="176">
        <f>G551*(1+L551/100)</f>
        <v>0</v>
      </c>
      <c r="N551" s="176">
        <v>1</v>
      </c>
      <c r="O551" s="176">
        <f>ROUND(E551*N551,2)</f>
        <v>2</v>
      </c>
      <c r="P551" s="176">
        <v>0</v>
      </c>
      <c r="Q551" s="176">
        <f>ROUND(E551*P551,2)</f>
        <v>0</v>
      </c>
      <c r="R551" s="176" t="s">
        <v>459</v>
      </c>
      <c r="S551" s="176" t="s">
        <v>239</v>
      </c>
      <c r="T551" s="177" t="s">
        <v>300</v>
      </c>
      <c r="U551" s="160">
        <v>0</v>
      </c>
      <c r="V551" s="160">
        <f>ROUND(E551*U551,2)</f>
        <v>0</v>
      </c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460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 x14ac:dyDescent="0.2">
      <c r="A552" s="158"/>
      <c r="B552" s="159"/>
      <c r="C552" s="201" t="s">
        <v>3475</v>
      </c>
      <c r="D552" s="193"/>
      <c r="E552" s="194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305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58"/>
      <c r="B553" s="159"/>
      <c r="C553" s="201" t="s">
        <v>3476</v>
      </c>
      <c r="D553" s="193"/>
      <c r="E553" s="194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305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">
      <c r="A554" s="158"/>
      <c r="B554" s="159"/>
      <c r="C554" s="201" t="s">
        <v>3477</v>
      </c>
      <c r="D554" s="193"/>
      <c r="E554" s="194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305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 x14ac:dyDescent="0.2">
      <c r="A555" s="158"/>
      <c r="B555" s="159"/>
      <c r="C555" s="201" t="s">
        <v>3478</v>
      </c>
      <c r="D555" s="193"/>
      <c r="E555" s="194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305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 x14ac:dyDescent="0.2">
      <c r="A556" s="158"/>
      <c r="B556" s="159"/>
      <c r="C556" s="201" t="s">
        <v>3479</v>
      </c>
      <c r="D556" s="193"/>
      <c r="E556" s="194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305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58"/>
      <c r="B557" s="159"/>
      <c r="C557" s="201" t="s">
        <v>3480</v>
      </c>
      <c r="D557" s="193"/>
      <c r="E557" s="194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305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 x14ac:dyDescent="0.2">
      <c r="A558" s="158"/>
      <c r="B558" s="159"/>
      <c r="C558" s="201" t="s">
        <v>3481</v>
      </c>
      <c r="D558" s="193"/>
      <c r="E558" s="194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305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">
      <c r="A559" s="158"/>
      <c r="B559" s="159"/>
      <c r="C559" s="201" t="s">
        <v>3487</v>
      </c>
      <c r="D559" s="193"/>
      <c r="E559" s="194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305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58"/>
      <c r="B560" s="159"/>
      <c r="C560" s="201" t="s">
        <v>3498</v>
      </c>
      <c r="D560" s="193"/>
      <c r="E560" s="194">
        <v>2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305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 x14ac:dyDescent="0.2">
      <c r="A561" s="171">
        <v>63</v>
      </c>
      <c r="B561" s="172" t="s">
        <v>3499</v>
      </c>
      <c r="C561" s="188" t="s">
        <v>3500</v>
      </c>
      <c r="D561" s="173" t="s">
        <v>252</v>
      </c>
      <c r="E561" s="174">
        <v>8</v>
      </c>
      <c r="F561" s="175"/>
      <c r="G561" s="176">
        <f>ROUND(E561*F561,2)</f>
        <v>0</v>
      </c>
      <c r="H561" s="175"/>
      <c r="I561" s="176">
        <f>ROUND(E561*H561,2)</f>
        <v>0</v>
      </c>
      <c r="J561" s="175"/>
      <c r="K561" s="176">
        <f>ROUND(E561*J561,2)</f>
        <v>0</v>
      </c>
      <c r="L561" s="176">
        <v>21</v>
      </c>
      <c r="M561" s="176">
        <f>G561*(1+L561/100)</f>
        <v>0</v>
      </c>
      <c r="N561" s="176">
        <v>1.1599999999999999</v>
      </c>
      <c r="O561" s="176">
        <f>ROUND(E561*N561,2)</f>
        <v>9.2799999999999994</v>
      </c>
      <c r="P561" s="176">
        <v>0</v>
      </c>
      <c r="Q561" s="176">
        <f>ROUND(E561*P561,2)</f>
        <v>0</v>
      </c>
      <c r="R561" s="176"/>
      <c r="S561" s="176" t="s">
        <v>253</v>
      </c>
      <c r="T561" s="177" t="s">
        <v>1851</v>
      </c>
      <c r="U561" s="160">
        <v>0</v>
      </c>
      <c r="V561" s="160">
        <f>ROUND(E561*U561,2)</f>
        <v>0</v>
      </c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460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 x14ac:dyDescent="0.2">
      <c r="A562" s="158"/>
      <c r="B562" s="159"/>
      <c r="C562" s="254" t="s">
        <v>3501</v>
      </c>
      <c r="D562" s="255"/>
      <c r="E562" s="255"/>
      <c r="F562" s="255"/>
      <c r="G562" s="255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243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">
      <c r="A563" s="158"/>
      <c r="B563" s="159"/>
      <c r="C563" s="201" t="s">
        <v>3454</v>
      </c>
      <c r="D563" s="193"/>
      <c r="E563" s="194">
        <v>1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305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58"/>
      <c r="B564" s="159"/>
      <c r="C564" s="201" t="s">
        <v>3455</v>
      </c>
      <c r="D564" s="193"/>
      <c r="E564" s="194">
        <v>1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305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 x14ac:dyDescent="0.2">
      <c r="A565" s="158"/>
      <c r="B565" s="159"/>
      <c r="C565" s="201" t="s">
        <v>3450</v>
      </c>
      <c r="D565" s="193"/>
      <c r="E565" s="194">
        <v>1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305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58"/>
      <c r="B566" s="159"/>
      <c r="C566" s="201" t="s">
        <v>3456</v>
      </c>
      <c r="D566" s="193"/>
      <c r="E566" s="194">
        <v>1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305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 x14ac:dyDescent="0.2">
      <c r="A567" s="158"/>
      <c r="B567" s="159"/>
      <c r="C567" s="201" t="s">
        <v>3451</v>
      </c>
      <c r="D567" s="193"/>
      <c r="E567" s="194">
        <v>1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305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">
      <c r="A568" s="158"/>
      <c r="B568" s="159"/>
      <c r="C568" s="201" t="s">
        <v>3458</v>
      </c>
      <c r="D568" s="193"/>
      <c r="E568" s="194">
        <v>1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305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">
      <c r="A569" s="158"/>
      <c r="B569" s="159"/>
      <c r="C569" s="201" t="s">
        <v>3457</v>
      </c>
      <c r="D569" s="193"/>
      <c r="E569" s="194">
        <v>1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305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 x14ac:dyDescent="0.2">
      <c r="A570" s="158"/>
      <c r="B570" s="159"/>
      <c r="C570" s="201" t="s">
        <v>3452</v>
      </c>
      <c r="D570" s="193"/>
      <c r="E570" s="194">
        <v>1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305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">
      <c r="A571" s="158"/>
      <c r="B571" s="159"/>
      <c r="C571" s="201" t="s">
        <v>3482</v>
      </c>
      <c r="D571" s="193"/>
      <c r="E571" s="194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305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ht="22.5" outlineLevel="1" x14ac:dyDescent="0.2">
      <c r="A572" s="171">
        <v>64</v>
      </c>
      <c r="B572" s="172" t="s">
        <v>2175</v>
      </c>
      <c r="C572" s="188" t="s">
        <v>2176</v>
      </c>
      <c r="D572" s="173" t="s">
        <v>252</v>
      </c>
      <c r="E572" s="174">
        <v>20</v>
      </c>
      <c r="F572" s="175"/>
      <c r="G572" s="176">
        <f>ROUND(E572*F572,2)</f>
        <v>0</v>
      </c>
      <c r="H572" s="175"/>
      <c r="I572" s="176">
        <f>ROUND(E572*H572,2)</f>
        <v>0</v>
      </c>
      <c r="J572" s="175"/>
      <c r="K572" s="176">
        <f>ROUND(E572*J572,2)</f>
        <v>0</v>
      </c>
      <c r="L572" s="176">
        <v>21</v>
      </c>
      <c r="M572" s="176">
        <f>G572*(1+L572/100)</f>
        <v>0</v>
      </c>
      <c r="N572" s="176">
        <v>2E-3</v>
      </c>
      <c r="O572" s="176">
        <f>ROUND(E572*N572,2)</f>
        <v>0.04</v>
      </c>
      <c r="P572" s="176">
        <v>0</v>
      </c>
      <c r="Q572" s="176">
        <f>ROUND(E572*P572,2)</f>
        <v>0</v>
      </c>
      <c r="R572" s="176" t="s">
        <v>459</v>
      </c>
      <c r="S572" s="176" t="s">
        <v>239</v>
      </c>
      <c r="T572" s="177" t="s">
        <v>300</v>
      </c>
      <c r="U572" s="160">
        <v>0</v>
      </c>
      <c r="V572" s="160">
        <f>ROUND(E572*U572,2)</f>
        <v>0</v>
      </c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460</v>
      </c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">
      <c r="A573" s="158"/>
      <c r="B573" s="159"/>
      <c r="C573" s="201" t="s">
        <v>3502</v>
      </c>
      <c r="D573" s="193"/>
      <c r="E573" s="194">
        <v>2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305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58"/>
      <c r="B574" s="159"/>
      <c r="C574" s="201" t="s">
        <v>3455</v>
      </c>
      <c r="D574" s="193"/>
      <c r="E574" s="194">
        <v>1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305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">
      <c r="A575" s="158"/>
      <c r="B575" s="159"/>
      <c r="C575" s="201" t="s">
        <v>3450</v>
      </c>
      <c r="D575" s="193"/>
      <c r="E575" s="194">
        <v>1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305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">
      <c r="A576" s="158"/>
      <c r="B576" s="159"/>
      <c r="C576" s="201" t="s">
        <v>3503</v>
      </c>
      <c r="D576" s="193"/>
      <c r="E576" s="194">
        <v>3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305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58"/>
      <c r="B577" s="159"/>
      <c r="C577" s="201" t="s">
        <v>3504</v>
      </c>
      <c r="D577" s="193"/>
      <c r="E577" s="194">
        <v>3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305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58"/>
      <c r="B578" s="159"/>
      <c r="C578" s="201" t="s">
        <v>3505</v>
      </c>
      <c r="D578" s="193"/>
      <c r="E578" s="194">
        <v>2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305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58"/>
      <c r="B579" s="159"/>
      <c r="C579" s="201" t="s">
        <v>3506</v>
      </c>
      <c r="D579" s="193"/>
      <c r="E579" s="194">
        <v>2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305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 x14ac:dyDescent="0.2">
      <c r="A580" s="158"/>
      <c r="B580" s="159"/>
      <c r="C580" s="201" t="s">
        <v>3507</v>
      </c>
      <c r="D580" s="193"/>
      <c r="E580" s="194">
        <v>3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305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 x14ac:dyDescent="0.2">
      <c r="A581" s="158"/>
      <c r="B581" s="159"/>
      <c r="C581" s="201" t="s">
        <v>3508</v>
      </c>
      <c r="D581" s="193"/>
      <c r="E581" s="194">
        <v>3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305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x14ac:dyDescent="0.2">
      <c r="A582" s="165" t="s">
        <v>234</v>
      </c>
      <c r="B582" s="166" t="s">
        <v>142</v>
      </c>
      <c r="C582" s="187" t="s">
        <v>143</v>
      </c>
      <c r="D582" s="167"/>
      <c r="E582" s="168"/>
      <c r="F582" s="169"/>
      <c r="G582" s="169">
        <f>SUMIF(AG583:AG585,"&lt;&gt;NOR",G583:G585)</f>
        <v>0</v>
      </c>
      <c r="H582" s="169"/>
      <c r="I582" s="169">
        <f>SUM(I583:I585)</f>
        <v>0</v>
      </c>
      <c r="J582" s="169"/>
      <c r="K582" s="169">
        <f>SUM(K583:K585)</f>
        <v>0</v>
      </c>
      <c r="L582" s="169"/>
      <c r="M582" s="169">
        <f>SUM(M583:M585)</f>
        <v>0</v>
      </c>
      <c r="N582" s="169"/>
      <c r="O582" s="169">
        <f>SUM(O583:O585)</f>
        <v>0</v>
      </c>
      <c r="P582" s="169"/>
      <c r="Q582" s="169">
        <f>SUM(Q583:Q585)</f>
        <v>0</v>
      </c>
      <c r="R582" s="169"/>
      <c r="S582" s="169"/>
      <c r="T582" s="170"/>
      <c r="U582" s="164"/>
      <c r="V582" s="164">
        <f>SUM(V583:V585)</f>
        <v>140.82</v>
      </c>
      <c r="W582" s="164"/>
      <c r="AG582" t="s">
        <v>235</v>
      </c>
    </row>
    <row r="583" spans="1:60" ht="22.5" outlineLevel="1" x14ac:dyDescent="0.2">
      <c r="A583" s="171">
        <v>65</v>
      </c>
      <c r="B583" s="172" t="s">
        <v>2177</v>
      </c>
      <c r="C583" s="188" t="s">
        <v>2178</v>
      </c>
      <c r="D583" s="173" t="s">
        <v>314</v>
      </c>
      <c r="E583" s="174">
        <v>665.80193999999995</v>
      </c>
      <c r="F583" s="175"/>
      <c r="G583" s="176">
        <f>ROUND(E583*F583,2)</f>
        <v>0</v>
      </c>
      <c r="H583" s="175"/>
      <c r="I583" s="176">
        <f>ROUND(E583*H583,2)</f>
        <v>0</v>
      </c>
      <c r="J583" s="175"/>
      <c r="K583" s="176">
        <f>ROUND(E583*J583,2)</f>
        <v>0</v>
      </c>
      <c r="L583" s="176">
        <v>21</v>
      </c>
      <c r="M583" s="176">
        <f>G583*(1+L583/100)</f>
        <v>0</v>
      </c>
      <c r="N583" s="176">
        <v>0</v>
      </c>
      <c r="O583" s="176">
        <f>ROUND(E583*N583,2)</f>
        <v>0</v>
      </c>
      <c r="P583" s="176">
        <v>0</v>
      </c>
      <c r="Q583" s="176">
        <f>ROUND(E583*P583,2)</f>
        <v>0</v>
      </c>
      <c r="R583" s="176" t="s">
        <v>2140</v>
      </c>
      <c r="S583" s="176" t="s">
        <v>239</v>
      </c>
      <c r="T583" s="177" t="s">
        <v>300</v>
      </c>
      <c r="U583" s="160">
        <v>0.21149999999999999</v>
      </c>
      <c r="V583" s="160">
        <f>ROUND(E583*U583,2)</f>
        <v>140.82</v>
      </c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631</v>
      </c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 x14ac:dyDescent="0.2">
      <c r="A584" s="158"/>
      <c r="B584" s="159"/>
      <c r="C584" s="265" t="s">
        <v>2179</v>
      </c>
      <c r="D584" s="266"/>
      <c r="E584" s="266"/>
      <c r="F584" s="266"/>
      <c r="G584" s="266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303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58"/>
      <c r="B585" s="159"/>
      <c r="C585" s="256" t="s">
        <v>2180</v>
      </c>
      <c r="D585" s="257"/>
      <c r="E585" s="257"/>
      <c r="F585" s="257"/>
      <c r="G585" s="257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243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x14ac:dyDescent="0.2">
      <c r="A586" s="5"/>
      <c r="B586" s="6"/>
      <c r="C586" s="190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AE586">
        <v>15</v>
      </c>
      <c r="AF586">
        <v>21</v>
      </c>
    </row>
    <row r="587" spans="1:60" x14ac:dyDescent="0.2">
      <c r="A587" s="154"/>
      <c r="B587" s="155" t="s">
        <v>29</v>
      </c>
      <c r="C587" s="191"/>
      <c r="D587" s="156"/>
      <c r="E587" s="157"/>
      <c r="F587" s="157"/>
      <c r="G587" s="186">
        <f>G8+G346+G394+G407+G582</f>
        <v>0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AE587">
        <f>SUMIF(L7:L585,AE586,G7:G585)</f>
        <v>0</v>
      </c>
      <c r="AF587">
        <f>SUMIF(L7:L585,AF586,G7:G585)</f>
        <v>0</v>
      </c>
      <c r="AG587" t="s">
        <v>292</v>
      </c>
    </row>
    <row r="588" spans="1:60" x14ac:dyDescent="0.2">
      <c r="C588" s="192"/>
      <c r="D588" s="142"/>
      <c r="AG588" t="s">
        <v>294</v>
      </c>
    </row>
    <row r="589" spans="1:60" x14ac:dyDescent="0.2">
      <c r="D589" s="142"/>
    </row>
    <row r="590" spans="1:60" x14ac:dyDescent="0.2">
      <c r="D590" s="142"/>
    </row>
    <row r="591" spans="1:60" x14ac:dyDescent="0.2">
      <c r="D591" s="142"/>
    </row>
    <row r="592" spans="1:60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ze32vA4RFTAvMLsWKIOoTpNS4xyPBVy8U+oyfxuig69+D1hm5W6mckHiSMaX6fjvY+DjF3veuTAmrnLEXehfow==" saltValue="HHJQwr18cYkdni7ejyHpgg==" spinCount="100000" sheet="1"/>
  <mergeCells count="55">
    <mergeCell ref="C34:G34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27:G27"/>
    <mergeCell ref="C31:G31"/>
    <mergeCell ref="C198:G198"/>
    <mergeCell ref="C37:G37"/>
    <mergeCell ref="C48:G48"/>
    <mergeCell ref="C59:G59"/>
    <mergeCell ref="C74:G74"/>
    <mergeCell ref="C89:G89"/>
    <mergeCell ref="C92:G92"/>
    <mergeCell ref="C103:G103"/>
    <mergeCell ref="C131:G131"/>
    <mergeCell ref="C149:G149"/>
    <mergeCell ref="C168:G168"/>
    <mergeCell ref="C187:G187"/>
    <mergeCell ref="C329:G329"/>
    <mergeCell ref="C202:G202"/>
    <mergeCell ref="C205:G205"/>
    <mergeCell ref="C206:G206"/>
    <mergeCell ref="C213:G213"/>
    <mergeCell ref="C214:G214"/>
    <mergeCell ref="C277:G277"/>
    <mergeCell ref="C278:G278"/>
    <mergeCell ref="C282:G282"/>
    <mergeCell ref="C283:G283"/>
    <mergeCell ref="C308:G308"/>
    <mergeCell ref="C326:G326"/>
    <mergeCell ref="C409:G409"/>
    <mergeCell ref="C348:G348"/>
    <mergeCell ref="C354:G354"/>
    <mergeCell ref="C371:G371"/>
    <mergeCell ref="C386:G386"/>
    <mergeCell ref="C389:G389"/>
    <mergeCell ref="C390:G390"/>
    <mergeCell ref="C391:G391"/>
    <mergeCell ref="C392:G392"/>
    <mergeCell ref="C396:G396"/>
    <mergeCell ref="C399:G399"/>
    <mergeCell ref="C402:G402"/>
    <mergeCell ref="C585:G585"/>
    <mergeCell ref="C412:G412"/>
    <mergeCell ref="C436:G436"/>
    <mergeCell ref="C439:G439"/>
    <mergeCell ref="C450:G450"/>
    <mergeCell ref="C562:G562"/>
    <mergeCell ref="C584:G58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80</v>
      </c>
      <c r="C3" s="259" t="s">
        <v>81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58</v>
      </c>
      <c r="C4" s="262" t="s">
        <v>82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58</v>
      </c>
      <c r="C8" s="187" t="s">
        <v>98</v>
      </c>
      <c r="D8" s="167"/>
      <c r="E8" s="168"/>
      <c r="F8" s="169"/>
      <c r="G8" s="169">
        <f>SUMIF(AG9:AG1118,"&lt;&gt;NOR",G9:G1118)</f>
        <v>0</v>
      </c>
      <c r="H8" s="169"/>
      <c r="I8" s="169">
        <f>SUM(I9:I1118)</f>
        <v>0</v>
      </c>
      <c r="J8" s="169"/>
      <c r="K8" s="169">
        <f>SUM(K9:K1118)</f>
        <v>0</v>
      </c>
      <c r="L8" s="169"/>
      <c r="M8" s="169">
        <f>SUM(M9:M1118)</f>
        <v>0</v>
      </c>
      <c r="N8" s="169"/>
      <c r="O8" s="169">
        <f>SUM(O9:O1118)</f>
        <v>2788.2200000000003</v>
      </c>
      <c r="P8" s="169"/>
      <c r="Q8" s="169">
        <f>SUM(Q9:Q1118)</f>
        <v>0</v>
      </c>
      <c r="R8" s="169"/>
      <c r="S8" s="169"/>
      <c r="T8" s="170"/>
      <c r="U8" s="164"/>
      <c r="V8" s="164">
        <f>SUM(V9:V1118)</f>
        <v>4903.5200000000004</v>
      </c>
      <c r="W8" s="164"/>
      <c r="AG8" t="s">
        <v>235</v>
      </c>
    </row>
    <row r="9" spans="1:60" ht="22.5" outlineLevel="1" x14ac:dyDescent="0.2">
      <c r="A9" s="171">
        <v>1</v>
      </c>
      <c r="B9" s="172" t="s">
        <v>3247</v>
      </c>
      <c r="C9" s="188" t="s">
        <v>3248</v>
      </c>
      <c r="D9" s="173" t="s">
        <v>837</v>
      </c>
      <c r="E9" s="174">
        <v>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299</v>
      </c>
      <c r="S9" s="176" t="s">
        <v>239</v>
      </c>
      <c r="T9" s="177" t="s">
        <v>300</v>
      </c>
      <c r="U9" s="160">
        <v>0.20300000000000001</v>
      </c>
      <c r="V9" s="160">
        <f>ROUND(E9*U9,2)</f>
        <v>16.239999999999998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301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65" t="s">
        <v>3249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na vzdálenost (výšku) od hladiny vody v jímce po výšku roviny proložené osou nejvyššího bodu výtlačného potrubí, odpadní potrubí v délce do 20 m,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01" t="s">
        <v>3250</v>
      </c>
      <c r="D11" s="193"/>
      <c r="E11" s="194">
        <v>80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1">
        <v>2</v>
      </c>
      <c r="B12" s="172" t="s">
        <v>3251</v>
      </c>
      <c r="C12" s="188" t="s">
        <v>3252</v>
      </c>
      <c r="D12" s="173" t="s">
        <v>486</v>
      </c>
      <c r="E12" s="174">
        <v>20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299</v>
      </c>
      <c r="S12" s="176" t="s">
        <v>239</v>
      </c>
      <c r="T12" s="177" t="s">
        <v>300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8"/>
      <c r="B13" s="159"/>
      <c r="C13" s="265" t="s">
        <v>3253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01" t="s">
        <v>3254</v>
      </c>
      <c r="D14" s="193"/>
      <c r="E14" s="194">
        <v>20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1">
        <v>3</v>
      </c>
      <c r="B15" s="172" t="s">
        <v>3509</v>
      </c>
      <c r="C15" s="188" t="s">
        <v>3510</v>
      </c>
      <c r="D15" s="173" t="s">
        <v>342</v>
      </c>
      <c r="E15" s="174">
        <v>30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299</v>
      </c>
      <c r="S15" s="176" t="s">
        <v>239</v>
      </c>
      <c r="T15" s="177" t="s">
        <v>300</v>
      </c>
      <c r="U15" s="160">
        <v>0.54700000000000004</v>
      </c>
      <c r="V15" s="160">
        <f>ROUND(E15*U15,2)</f>
        <v>16.41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8"/>
      <c r="B16" s="159"/>
      <c r="C16" s="265" t="s">
        <v>3511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8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1">
        <v>4</v>
      </c>
      <c r="B17" s="172" t="s">
        <v>3259</v>
      </c>
      <c r="C17" s="188" t="s">
        <v>3260</v>
      </c>
      <c r="D17" s="173" t="s">
        <v>298</v>
      </c>
      <c r="E17" s="174">
        <v>250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299</v>
      </c>
      <c r="S17" s="176" t="s">
        <v>239</v>
      </c>
      <c r="T17" s="177" t="s">
        <v>300</v>
      </c>
      <c r="U17" s="160">
        <v>1.7629999999999999</v>
      </c>
      <c r="V17" s="160">
        <f>ROUND(E17*U17,2)</f>
        <v>440.75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65" t="s">
        <v>3261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01" t="s">
        <v>3512</v>
      </c>
      <c r="D19" s="193"/>
      <c r="E19" s="194">
        <v>250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305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1">
        <v>5</v>
      </c>
      <c r="B20" s="172" t="s">
        <v>3513</v>
      </c>
      <c r="C20" s="188" t="s">
        <v>3514</v>
      </c>
      <c r="D20" s="173" t="s">
        <v>298</v>
      </c>
      <c r="E20" s="174">
        <v>417.48480000000001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299</v>
      </c>
      <c r="S20" s="176" t="s">
        <v>239</v>
      </c>
      <c r="T20" s="177" t="s">
        <v>300</v>
      </c>
      <c r="U20" s="160">
        <v>0.11</v>
      </c>
      <c r="V20" s="160">
        <f>ROUND(E20*U20,2)</f>
        <v>45.92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415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3.75" outlineLevel="1" x14ac:dyDescent="0.2">
      <c r="A21" s="158"/>
      <c r="B21" s="159"/>
      <c r="C21" s="265" t="s">
        <v>3515</v>
      </c>
      <c r="D21" s="266"/>
      <c r="E21" s="266"/>
      <c r="F21" s="266"/>
      <c r="G21" s="266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8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01" t="s">
        <v>3516</v>
      </c>
      <c r="D22" s="193"/>
      <c r="E22" s="194">
        <v>417.48480000000001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305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1">
        <v>6</v>
      </c>
      <c r="B23" s="172" t="s">
        <v>3517</v>
      </c>
      <c r="C23" s="188" t="s">
        <v>3518</v>
      </c>
      <c r="D23" s="173" t="s">
        <v>298</v>
      </c>
      <c r="E23" s="174">
        <v>417.48480000000001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299</v>
      </c>
      <c r="S23" s="176" t="s">
        <v>239</v>
      </c>
      <c r="T23" s="177" t="s">
        <v>300</v>
      </c>
      <c r="U23" s="160">
        <v>4.3099999999999999E-2</v>
      </c>
      <c r="V23" s="160">
        <f>ROUND(E23*U23,2)</f>
        <v>17.989999999999998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 x14ac:dyDescent="0.2">
      <c r="A24" s="158"/>
      <c r="B24" s="159"/>
      <c r="C24" s="265" t="s">
        <v>3515</v>
      </c>
      <c r="D24" s="266"/>
      <c r="E24" s="266"/>
      <c r="F24" s="266"/>
      <c r="G24" s="266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8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01" t="s">
        <v>3516</v>
      </c>
      <c r="D25" s="193"/>
      <c r="E25" s="194">
        <v>417.48480000000001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305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1">
        <v>7</v>
      </c>
      <c r="B26" s="172" t="s">
        <v>3274</v>
      </c>
      <c r="C26" s="188" t="s">
        <v>3275</v>
      </c>
      <c r="D26" s="173" t="s">
        <v>298</v>
      </c>
      <c r="E26" s="174">
        <v>1620.33241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299</v>
      </c>
      <c r="S26" s="176" t="s">
        <v>239</v>
      </c>
      <c r="T26" s="177" t="s">
        <v>300</v>
      </c>
      <c r="U26" s="160">
        <v>0.2</v>
      </c>
      <c r="V26" s="160">
        <f>ROUND(E26*U26,2)</f>
        <v>324.07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1" x14ac:dyDescent="0.2">
      <c r="A27" s="158"/>
      <c r="B27" s="159"/>
      <c r="C27" s="265" t="s">
        <v>3276</v>
      </c>
      <c r="D27" s="266"/>
      <c r="E27" s="266"/>
      <c r="F27" s="266"/>
      <c r="G27" s="26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8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01" t="s">
        <v>3519</v>
      </c>
      <c r="D28" s="193"/>
      <c r="E28" s="194">
        <v>1.8487499999999999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305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01" t="s">
        <v>3520</v>
      </c>
      <c r="D29" s="193"/>
      <c r="E29" s="194">
        <v>1.8487499999999999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305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05" t="s">
        <v>394</v>
      </c>
      <c r="D30" s="199"/>
      <c r="E30" s="200">
        <v>3.6974999999999998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305</v>
      </c>
      <c r="AH30" s="151">
        <v>1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01" t="s">
        <v>3521</v>
      </c>
      <c r="D31" s="193"/>
      <c r="E31" s="194">
        <v>6.9615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305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01" t="s">
        <v>3522</v>
      </c>
      <c r="D32" s="193"/>
      <c r="E32" s="194">
        <v>7.2164999999999999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305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01" t="s">
        <v>3523</v>
      </c>
      <c r="D33" s="193"/>
      <c r="E33" s="194">
        <v>14.535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305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01" t="s">
        <v>3524</v>
      </c>
      <c r="D34" s="193"/>
      <c r="E34" s="194">
        <v>3.774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305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01" t="s">
        <v>3525</v>
      </c>
      <c r="D35" s="193"/>
      <c r="E35" s="194">
        <v>2.3527999999999998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305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01" t="s">
        <v>3526</v>
      </c>
      <c r="D36" s="193"/>
      <c r="E36" s="194">
        <v>3.1110000000000002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305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05" t="s">
        <v>394</v>
      </c>
      <c r="D37" s="199"/>
      <c r="E37" s="200">
        <v>37.950800000000001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305</v>
      </c>
      <c r="AH37" s="151">
        <v>1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01" t="s">
        <v>3527</v>
      </c>
      <c r="D38" s="193"/>
      <c r="E38" s="194">
        <v>2.2865000000000002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305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01" t="s">
        <v>3528</v>
      </c>
      <c r="D39" s="193"/>
      <c r="E39" s="194">
        <v>2.72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305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01" t="s">
        <v>3529</v>
      </c>
      <c r="D40" s="193"/>
      <c r="E40" s="194">
        <v>2.0910000000000002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305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05" t="s">
        <v>394</v>
      </c>
      <c r="D41" s="199"/>
      <c r="E41" s="200">
        <v>7.0975000000000001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305</v>
      </c>
      <c r="AH41" s="151">
        <v>1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01" t="s">
        <v>3530</v>
      </c>
      <c r="D42" s="193"/>
      <c r="E42" s="194">
        <v>3.4424999999999999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305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05" t="s">
        <v>394</v>
      </c>
      <c r="D43" s="199"/>
      <c r="E43" s="200">
        <v>3.4424999999999999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305</v>
      </c>
      <c r="AH43" s="151">
        <v>1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01" t="s">
        <v>3531</v>
      </c>
      <c r="D44" s="193"/>
      <c r="E44" s="194">
        <v>1.5096000000000001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305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01" t="s">
        <v>3532</v>
      </c>
      <c r="D45" s="193"/>
      <c r="E45" s="194">
        <v>1.3514999999999999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305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01" t="s">
        <v>3533</v>
      </c>
      <c r="D46" s="193"/>
      <c r="E46" s="194">
        <v>1.0029999999999999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305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05" t="s">
        <v>394</v>
      </c>
      <c r="D47" s="199"/>
      <c r="E47" s="200">
        <v>3.8641000000000001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305</v>
      </c>
      <c r="AH47" s="151">
        <v>1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01" t="s">
        <v>3534</v>
      </c>
      <c r="D48" s="193"/>
      <c r="E48" s="194">
        <v>13.455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305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01" t="s">
        <v>3535</v>
      </c>
      <c r="D49" s="193"/>
      <c r="E49" s="194">
        <v>6.444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305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01" t="s">
        <v>3536</v>
      </c>
      <c r="D50" s="193"/>
      <c r="E50" s="194">
        <v>4.1886000000000001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305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01" t="s">
        <v>3537</v>
      </c>
      <c r="D51" s="193"/>
      <c r="E51" s="194">
        <v>4.9896000000000003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305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01" t="s">
        <v>3538</v>
      </c>
      <c r="D52" s="193"/>
      <c r="E52" s="194">
        <v>1.782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305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01" t="s">
        <v>3539</v>
      </c>
      <c r="D53" s="193"/>
      <c r="E53" s="194">
        <v>4.3470000000000004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305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01" t="s">
        <v>3540</v>
      </c>
      <c r="D54" s="193"/>
      <c r="E54" s="194">
        <v>3.0771000000000002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305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05" t="s">
        <v>394</v>
      </c>
      <c r="D55" s="199"/>
      <c r="E55" s="200">
        <v>38.283299999999997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305</v>
      </c>
      <c r="AH55" s="151">
        <v>1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01" t="s">
        <v>3541</v>
      </c>
      <c r="D56" s="193"/>
      <c r="E56" s="194">
        <v>2.0655000000000001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305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01" t="s">
        <v>3542</v>
      </c>
      <c r="D57" s="193"/>
      <c r="E57" s="194">
        <v>98.82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305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01" t="s">
        <v>3543</v>
      </c>
      <c r="D58" s="193"/>
      <c r="E58" s="194">
        <v>6.3224999999999998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305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01" t="s">
        <v>3544</v>
      </c>
      <c r="D59" s="193"/>
      <c r="E59" s="194">
        <v>1.62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305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01" t="s">
        <v>3545</v>
      </c>
      <c r="D60" s="193"/>
      <c r="E60" s="194">
        <v>1.35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305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01" t="s">
        <v>3546</v>
      </c>
      <c r="D61" s="193"/>
      <c r="E61" s="194">
        <v>1.728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305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05" t="s">
        <v>394</v>
      </c>
      <c r="D62" s="199"/>
      <c r="E62" s="200">
        <v>111.90600000000001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305</v>
      </c>
      <c r="AH62" s="151">
        <v>1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01" t="s">
        <v>3547</v>
      </c>
      <c r="D63" s="193"/>
      <c r="E63" s="194">
        <v>145.29437999999999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305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01" t="s">
        <v>3548</v>
      </c>
      <c r="D64" s="193"/>
      <c r="E64" s="194">
        <v>18.84168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305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01" t="s">
        <v>3549</v>
      </c>
      <c r="D65" s="193"/>
      <c r="E65" s="194">
        <v>21.2652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305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01" t="s">
        <v>3550</v>
      </c>
      <c r="D66" s="193"/>
      <c r="E66" s="194">
        <v>92.945160000000001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305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01" t="s">
        <v>3551</v>
      </c>
      <c r="D67" s="193"/>
      <c r="E67" s="194">
        <v>53.010759999999998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305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01" t="s">
        <v>3552</v>
      </c>
      <c r="D68" s="193"/>
      <c r="E68" s="194">
        <v>42.185369999999999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305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01" t="s">
        <v>3553</v>
      </c>
      <c r="D69" s="193"/>
      <c r="E69" s="194">
        <v>34.967790000000001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305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01" t="s">
        <v>3554</v>
      </c>
      <c r="D70" s="193"/>
      <c r="E70" s="194">
        <v>118.96693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305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01" t="s">
        <v>3555</v>
      </c>
      <c r="D71" s="193"/>
      <c r="E71" s="194">
        <v>118.9629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305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01" t="s">
        <v>3556</v>
      </c>
      <c r="D72" s="193"/>
      <c r="E72" s="194">
        <v>61.1496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305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01" t="s">
        <v>3557</v>
      </c>
      <c r="D73" s="193"/>
      <c r="E73" s="194">
        <v>54.159030000000001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305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01" t="s">
        <v>3558</v>
      </c>
      <c r="D74" s="193"/>
      <c r="E74" s="194">
        <v>59.650500000000001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305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05" t="s">
        <v>394</v>
      </c>
      <c r="D75" s="199"/>
      <c r="E75" s="200">
        <v>821.39928999999995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305</v>
      </c>
      <c r="AH75" s="151">
        <v>1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01" t="s">
        <v>3559</v>
      </c>
      <c r="D76" s="193"/>
      <c r="E76" s="194">
        <v>65.595600000000005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305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01" t="s">
        <v>3560</v>
      </c>
      <c r="D77" s="193"/>
      <c r="E77" s="194">
        <v>57.059100000000001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305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01" t="s">
        <v>3561</v>
      </c>
      <c r="D78" s="193"/>
      <c r="E78" s="194">
        <v>46.573799999999999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305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01" t="s">
        <v>3562</v>
      </c>
      <c r="D79" s="193"/>
      <c r="E79" s="194">
        <v>32.4375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305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01" t="s">
        <v>3563</v>
      </c>
      <c r="D80" s="193"/>
      <c r="E80" s="194">
        <v>51.220999999999997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305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01" t="s">
        <v>3564</v>
      </c>
      <c r="D81" s="193"/>
      <c r="E81" s="194">
        <v>60.7012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305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01" t="s">
        <v>3565</v>
      </c>
      <c r="D82" s="193"/>
      <c r="E82" s="194">
        <v>53.423250000000003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305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01" t="s">
        <v>3566</v>
      </c>
      <c r="D83" s="193"/>
      <c r="E83" s="194">
        <v>44.849029999999999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305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01" t="s">
        <v>3567</v>
      </c>
      <c r="D84" s="193"/>
      <c r="E84" s="194">
        <v>82.2624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305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05" t="s">
        <v>394</v>
      </c>
      <c r="D85" s="199"/>
      <c r="E85" s="200">
        <v>494.12288000000001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305</v>
      </c>
      <c r="AH85" s="151">
        <v>1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01" t="s">
        <v>3568</v>
      </c>
      <c r="D86" s="193"/>
      <c r="E86" s="194">
        <v>8.0579999999999998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305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01" t="s">
        <v>3569</v>
      </c>
      <c r="D87" s="193"/>
      <c r="E87" s="194">
        <v>3.7604000000000002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305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01" t="s">
        <v>3570</v>
      </c>
      <c r="D88" s="193"/>
      <c r="E88" s="194">
        <v>2.3715000000000002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305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01" t="s">
        <v>3571</v>
      </c>
      <c r="D89" s="193"/>
      <c r="E89" s="194">
        <v>2.2567499999999998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305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01" t="s">
        <v>3572</v>
      </c>
      <c r="D90" s="193"/>
      <c r="E90" s="194">
        <v>12.452500000000001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305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01" t="s">
        <v>3573</v>
      </c>
      <c r="D91" s="193"/>
      <c r="E91" s="194">
        <v>13.685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305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01" t="s">
        <v>3574</v>
      </c>
      <c r="D92" s="193"/>
      <c r="E92" s="194">
        <v>14.407500000000001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305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01" t="s">
        <v>3575</v>
      </c>
      <c r="D93" s="193"/>
      <c r="E93" s="194">
        <v>7.3609999999999998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305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01" t="s">
        <v>3576</v>
      </c>
      <c r="D94" s="193"/>
      <c r="E94" s="194">
        <v>4.0485499999999996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305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01" t="s">
        <v>3577</v>
      </c>
      <c r="D95" s="193"/>
      <c r="E95" s="194">
        <v>4.0392000000000001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305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01" t="s">
        <v>3578</v>
      </c>
      <c r="D96" s="193"/>
      <c r="E96" s="194">
        <v>3.7306499999999998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305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01" t="s">
        <v>3579</v>
      </c>
      <c r="D97" s="193"/>
      <c r="E97" s="194">
        <v>2.9376000000000002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305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01" t="s">
        <v>3580</v>
      </c>
      <c r="D98" s="193"/>
      <c r="E98" s="194">
        <v>3.4969000000000001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305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01" t="s">
        <v>3581</v>
      </c>
      <c r="D99" s="193"/>
      <c r="E99" s="194">
        <v>2.8611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305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05" t="s">
        <v>394</v>
      </c>
      <c r="D100" s="199"/>
      <c r="E100" s="200">
        <v>85.466650000000001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305</v>
      </c>
      <c r="AH100" s="151">
        <v>1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01" t="s">
        <v>3582</v>
      </c>
      <c r="D101" s="193"/>
      <c r="E101" s="194">
        <v>3.774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305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01" t="s">
        <v>3583</v>
      </c>
      <c r="D102" s="193"/>
      <c r="E102" s="194">
        <v>1.887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305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01" t="s">
        <v>3584</v>
      </c>
      <c r="D103" s="193"/>
      <c r="E103" s="194">
        <v>1.6319999999999999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305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01" t="s">
        <v>3585</v>
      </c>
      <c r="D104" s="193"/>
      <c r="E104" s="194">
        <v>1.6319999999999999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305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05" t="s">
        <v>394</v>
      </c>
      <c r="D105" s="199"/>
      <c r="E105" s="200">
        <v>8.9250000000000007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305</v>
      </c>
      <c r="AH105" s="151">
        <v>1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01" t="s">
        <v>3586</v>
      </c>
      <c r="D106" s="193"/>
      <c r="E106" s="194">
        <v>2.1623999999999999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305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01" t="s">
        <v>3587</v>
      </c>
      <c r="D107" s="193"/>
      <c r="E107" s="194">
        <v>2.0145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305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1">
        <v>8</v>
      </c>
      <c r="B108" s="172" t="s">
        <v>3286</v>
      </c>
      <c r="C108" s="188" t="s">
        <v>3287</v>
      </c>
      <c r="D108" s="173" t="s">
        <v>298</v>
      </c>
      <c r="E108" s="174">
        <v>1620.33241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 t="s">
        <v>299</v>
      </c>
      <c r="S108" s="176" t="s">
        <v>239</v>
      </c>
      <c r="T108" s="177" t="s">
        <v>300</v>
      </c>
      <c r="U108" s="160">
        <v>8.4000000000000005E-2</v>
      </c>
      <c r="V108" s="160">
        <f>ROUND(E108*U108,2)</f>
        <v>136.11000000000001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415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33.75" outlineLevel="1" x14ac:dyDescent="0.2">
      <c r="A109" s="158"/>
      <c r="B109" s="159"/>
      <c r="C109" s="265" t="s">
        <v>3276</v>
      </c>
      <c r="D109" s="266"/>
      <c r="E109" s="266"/>
      <c r="F109" s="266"/>
      <c r="G109" s="266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78" t="str">
        <f>C109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01" t="s">
        <v>3519</v>
      </c>
      <c r="D110" s="193"/>
      <c r="E110" s="194">
        <v>1.8487499999999999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305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01" t="s">
        <v>3520</v>
      </c>
      <c r="D111" s="193"/>
      <c r="E111" s="194">
        <v>1.8487499999999999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305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05" t="s">
        <v>394</v>
      </c>
      <c r="D112" s="199"/>
      <c r="E112" s="200">
        <v>3.6974999999999998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305</v>
      </c>
      <c r="AH112" s="151">
        <v>1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01" t="s">
        <v>3521</v>
      </c>
      <c r="D113" s="193"/>
      <c r="E113" s="194">
        <v>6.9615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305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01" t="s">
        <v>3522</v>
      </c>
      <c r="D114" s="193"/>
      <c r="E114" s="194">
        <v>7.2164999999999999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305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01" t="s">
        <v>3523</v>
      </c>
      <c r="D115" s="193"/>
      <c r="E115" s="194">
        <v>14.535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305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01" t="s">
        <v>3524</v>
      </c>
      <c r="D116" s="193"/>
      <c r="E116" s="194">
        <v>3.774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305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01" t="s">
        <v>3525</v>
      </c>
      <c r="D117" s="193"/>
      <c r="E117" s="194">
        <v>2.3527999999999998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305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01" t="s">
        <v>3526</v>
      </c>
      <c r="D118" s="193"/>
      <c r="E118" s="194">
        <v>3.1110000000000002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305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05" t="s">
        <v>394</v>
      </c>
      <c r="D119" s="199"/>
      <c r="E119" s="200">
        <v>37.950800000000001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305</v>
      </c>
      <c r="AH119" s="151">
        <v>1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01" t="s">
        <v>3527</v>
      </c>
      <c r="D120" s="193"/>
      <c r="E120" s="194">
        <v>2.2865000000000002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305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01" t="s">
        <v>3528</v>
      </c>
      <c r="D121" s="193"/>
      <c r="E121" s="194">
        <v>2.72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305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01" t="s">
        <v>3529</v>
      </c>
      <c r="D122" s="193"/>
      <c r="E122" s="194">
        <v>2.0910000000000002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305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05" t="s">
        <v>394</v>
      </c>
      <c r="D123" s="199"/>
      <c r="E123" s="200">
        <v>7.0975000000000001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305</v>
      </c>
      <c r="AH123" s="151">
        <v>1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01" t="s">
        <v>3530</v>
      </c>
      <c r="D124" s="193"/>
      <c r="E124" s="194">
        <v>3.4424999999999999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305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05" t="s">
        <v>394</v>
      </c>
      <c r="D125" s="199"/>
      <c r="E125" s="200">
        <v>3.4424999999999999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305</v>
      </c>
      <c r="AH125" s="151">
        <v>1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01" t="s">
        <v>3531</v>
      </c>
      <c r="D126" s="193"/>
      <c r="E126" s="194">
        <v>1.5096000000000001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305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01" t="s">
        <v>3532</v>
      </c>
      <c r="D127" s="193"/>
      <c r="E127" s="194">
        <v>1.3514999999999999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305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01" t="s">
        <v>3533</v>
      </c>
      <c r="D128" s="193"/>
      <c r="E128" s="194">
        <v>1.0029999999999999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305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05" t="s">
        <v>394</v>
      </c>
      <c r="D129" s="199"/>
      <c r="E129" s="200">
        <v>3.8641000000000001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305</v>
      </c>
      <c r="AH129" s="151">
        <v>1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01" t="s">
        <v>3534</v>
      </c>
      <c r="D130" s="193"/>
      <c r="E130" s="194">
        <v>13.455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305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201" t="s">
        <v>3535</v>
      </c>
      <c r="D131" s="193"/>
      <c r="E131" s="194">
        <v>6.444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305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01" t="s">
        <v>3536</v>
      </c>
      <c r="D132" s="193"/>
      <c r="E132" s="194">
        <v>4.1886000000000001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305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01" t="s">
        <v>3537</v>
      </c>
      <c r="D133" s="193"/>
      <c r="E133" s="194">
        <v>4.9896000000000003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305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01" t="s">
        <v>3538</v>
      </c>
      <c r="D134" s="193"/>
      <c r="E134" s="194">
        <v>1.782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305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01" t="s">
        <v>3539</v>
      </c>
      <c r="D135" s="193"/>
      <c r="E135" s="194">
        <v>4.3470000000000004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305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01" t="s">
        <v>3540</v>
      </c>
      <c r="D136" s="193"/>
      <c r="E136" s="194">
        <v>3.0771000000000002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305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05" t="s">
        <v>394</v>
      </c>
      <c r="D137" s="199"/>
      <c r="E137" s="200">
        <v>38.283299999999997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305</v>
      </c>
      <c r="AH137" s="151">
        <v>1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01" t="s">
        <v>3541</v>
      </c>
      <c r="D138" s="193"/>
      <c r="E138" s="194">
        <v>2.0655000000000001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305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01" t="s">
        <v>3542</v>
      </c>
      <c r="D139" s="193"/>
      <c r="E139" s="194">
        <v>98.82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305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01" t="s">
        <v>3543</v>
      </c>
      <c r="D140" s="193"/>
      <c r="E140" s="194">
        <v>6.3224999999999998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305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01" t="s">
        <v>3544</v>
      </c>
      <c r="D141" s="193"/>
      <c r="E141" s="194">
        <v>1.62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305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01" t="s">
        <v>3545</v>
      </c>
      <c r="D142" s="193"/>
      <c r="E142" s="194">
        <v>1.35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305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01" t="s">
        <v>3546</v>
      </c>
      <c r="D143" s="193"/>
      <c r="E143" s="194">
        <v>1.728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305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05" t="s">
        <v>394</v>
      </c>
      <c r="D144" s="199"/>
      <c r="E144" s="200">
        <v>111.90600000000001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305</v>
      </c>
      <c r="AH144" s="151">
        <v>1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01" t="s">
        <v>3547</v>
      </c>
      <c r="D145" s="193"/>
      <c r="E145" s="194">
        <v>145.29437999999999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305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01" t="s">
        <v>3548</v>
      </c>
      <c r="D146" s="193"/>
      <c r="E146" s="194">
        <v>18.84168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305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01" t="s">
        <v>3549</v>
      </c>
      <c r="D147" s="193"/>
      <c r="E147" s="194">
        <v>21.2652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305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01" t="s">
        <v>3550</v>
      </c>
      <c r="D148" s="193"/>
      <c r="E148" s="194">
        <v>92.945160000000001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305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01" t="s">
        <v>3551</v>
      </c>
      <c r="D149" s="193"/>
      <c r="E149" s="194">
        <v>53.010759999999998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305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01" t="s">
        <v>3552</v>
      </c>
      <c r="D150" s="193"/>
      <c r="E150" s="194">
        <v>42.185369999999999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305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01" t="s">
        <v>3553</v>
      </c>
      <c r="D151" s="193"/>
      <c r="E151" s="194">
        <v>34.967790000000001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305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01" t="s">
        <v>3554</v>
      </c>
      <c r="D152" s="193"/>
      <c r="E152" s="194">
        <v>118.96693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305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01" t="s">
        <v>3555</v>
      </c>
      <c r="D153" s="193"/>
      <c r="E153" s="194">
        <v>118.9629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305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01" t="s">
        <v>3556</v>
      </c>
      <c r="D154" s="193"/>
      <c r="E154" s="194">
        <v>61.1496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305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01" t="s">
        <v>3557</v>
      </c>
      <c r="D155" s="193"/>
      <c r="E155" s="194">
        <v>54.159030000000001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305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01" t="s">
        <v>3558</v>
      </c>
      <c r="D156" s="193"/>
      <c r="E156" s="194">
        <v>59.650500000000001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305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05" t="s">
        <v>394</v>
      </c>
      <c r="D157" s="199"/>
      <c r="E157" s="200">
        <v>821.39928999999995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305</v>
      </c>
      <c r="AH157" s="151">
        <v>1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01" t="s">
        <v>3559</v>
      </c>
      <c r="D158" s="193"/>
      <c r="E158" s="194">
        <v>65.595600000000005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305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01" t="s">
        <v>3560</v>
      </c>
      <c r="D159" s="193"/>
      <c r="E159" s="194">
        <v>57.059100000000001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305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01" t="s">
        <v>3561</v>
      </c>
      <c r="D160" s="193"/>
      <c r="E160" s="194">
        <v>46.573799999999999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305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01" t="s">
        <v>3562</v>
      </c>
      <c r="D161" s="193"/>
      <c r="E161" s="194">
        <v>32.4375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305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01" t="s">
        <v>3563</v>
      </c>
      <c r="D162" s="193"/>
      <c r="E162" s="194">
        <v>51.220999999999997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305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01" t="s">
        <v>3564</v>
      </c>
      <c r="D163" s="193"/>
      <c r="E163" s="194">
        <v>60.7012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305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01" t="s">
        <v>3565</v>
      </c>
      <c r="D164" s="193"/>
      <c r="E164" s="194">
        <v>53.423250000000003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305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01" t="s">
        <v>3566</v>
      </c>
      <c r="D165" s="193"/>
      <c r="E165" s="194">
        <v>44.849029999999999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305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01" t="s">
        <v>3567</v>
      </c>
      <c r="D166" s="193"/>
      <c r="E166" s="194">
        <v>82.2624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305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05" t="s">
        <v>394</v>
      </c>
      <c r="D167" s="199"/>
      <c r="E167" s="200">
        <v>494.12288000000001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305</v>
      </c>
      <c r="AH167" s="151">
        <v>1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01" t="s">
        <v>3568</v>
      </c>
      <c r="D168" s="193"/>
      <c r="E168" s="194">
        <v>8.0579999999999998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305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201" t="s">
        <v>3569</v>
      </c>
      <c r="D169" s="193"/>
      <c r="E169" s="194">
        <v>3.7604000000000002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305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01" t="s">
        <v>3570</v>
      </c>
      <c r="D170" s="193"/>
      <c r="E170" s="194">
        <v>2.3715000000000002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305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01" t="s">
        <v>3571</v>
      </c>
      <c r="D171" s="193"/>
      <c r="E171" s="194">
        <v>2.2567499999999998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305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01" t="s">
        <v>3572</v>
      </c>
      <c r="D172" s="193"/>
      <c r="E172" s="194">
        <v>12.452500000000001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305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01" t="s">
        <v>3573</v>
      </c>
      <c r="D173" s="193"/>
      <c r="E173" s="194">
        <v>13.685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305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01" t="s">
        <v>3574</v>
      </c>
      <c r="D174" s="193"/>
      <c r="E174" s="194">
        <v>14.407500000000001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305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01" t="s">
        <v>3575</v>
      </c>
      <c r="D175" s="193"/>
      <c r="E175" s="194">
        <v>7.3609999999999998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305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01" t="s">
        <v>3576</v>
      </c>
      <c r="D176" s="193"/>
      <c r="E176" s="194">
        <v>4.0485499999999996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305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01" t="s">
        <v>3577</v>
      </c>
      <c r="D177" s="193"/>
      <c r="E177" s="194">
        <v>4.0392000000000001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305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01" t="s">
        <v>3578</v>
      </c>
      <c r="D178" s="193"/>
      <c r="E178" s="194">
        <v>3.7306499999999998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305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201" t="s">
        <v>3579</v>
      </c>
      <c r="D179" s="193"/>
      <c r="E179" s="194">
        <v>2.9376000000000002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305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201" t="s">
        <v>3580</v>
      </c>
      <c r="D180" s="193"/>
      <c r="E180" s="194">
        <v>3.4969000000000001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305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01" t="s">
        <v>3581</v>
      </c>
      <c r="D181" s="193"/>
      <c r="E181" s="194">
        <v>2.8611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305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05" t="s">
        <v>394</v>
      </c>
      <c r="D182" s="199"/>
      <c r="E182" s="200">
        <v>85.466650000000001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305</v>
      </c>
      <c r="AH182" s="151">
        <v>1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01" t="s">
        <v>3582</v>
      </c>
      <c r="D183" s="193"/>
      <c r="E183" s="194">
        <v>3.774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305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01" t="s">
        <v>3583</v>
      </c>
      <c r="D184" s="193"/>
      <c r="E184" s="194">
        <v>1.887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305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201" t="s">
        <v>3584</v>
      </c>
      <c r="D185" s="193"/>
      <c r="E185" s="194">
        <v>1.6319999999999999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305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01" t="s">
        <v>3585</v>
      </c>
      <c r="D186" s="193"/>
      <c r="E186" s="194">
        <v>1.6319999999999999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305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205" t="s">
        <v>394</v>
      </c>
      <c r="D187" s="199"/>
      <c r="E187" s="200">
        <v>8.9250000000000007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305</v>
      </c>
      <c r="AH187" s="151">
        <v>1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201" t="s">
        <v>3586</v>
      </c>
      <c r="D188" s="193"/>
      <c r="E188" s="194">
        <v>2.1623999999999999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305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201" t="s">
        <v>3587</v>
      </c>
      <c r="D189" s="193"/>
      <c r="E189" s="194">
        <v>2.0145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305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71">
        <v>9</v>
      </c>
      <c r="B190" s="172" t="s">
        <v>3037</v>
      </c>
      <c r="C190" s="188" t="s">
        <v>3038</v>
      </c>
      <c r="D190" s="173" t="s">
        <v>298</v>
      </c>
      <c r="E190" s="174">
        <v>147.94065000000001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 t="s">
        <v>299</v>
      </c>
      <c r="S190" s="176" t="s">
        <v>239</v>
      </c>
      <c r="T190" s="177" t="s">
        <v>300</v>
      </c>
      <c r="U190" s="160">
        <v>3.1309999999999998</v>
      </c>
      <c r="V190" s="160">
        <f>ROUND(E190*U190,2)</f>
        <v>463.2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415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33.75" outlineLevel="1" x14ac:dyDescent="0.2">
      <c r="A191" s="158"/>
      <c r="B191" s="159"/>
      <c r="C191" s="265" t="s">
        <v>3039</v>
      </c>
      <c r="D191" s="266"/>
      <c r="E191" s="266"/>
      <c r="F191" s="266"/>
      <c r="G191" s="266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78" t="str">
        <f>C191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202" t="s">
        <v>319</v>
      </c>
      <c r="D192" s="195"/>
      <c r="E192" s="196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203" t="s">
        <v>3588</v>
      </c>
      <c r="D193" s="195"/>
      <c r="E193" s="196">
        <v>3.86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305</v>
      </c>
      <c r="AH193" s="151">
        <v>2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03" t="s">
        <v>3589</v>
      </c>
      <c r="D194" s="195"/>
      <c r="E194" s="196">
        <v>3.07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305</v>
      </c>
      <c r="AH194" s="151">
        <v>2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203" t="s">
        <v>3590</v>
      </c>
      <c r="D195" s="195"/>
      <c r="E195" s="196">
        <v>2.16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305</v>
      </c>
      <c r="AH195" s="151">
        <v>2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203" t="s">
        <v>3591</v>
      </c>
      <c r="D196" s="195"/>
      <c r="E196" s="196">
        <v>2.16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305</v>
      </c>
      <c r="AH196" s="151">
        <v>2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03" t="s">
        <v>3592</v>
      </c>
      <c r="D197" s="195"/>
      <c r="E197" s="196">
        <v>2.15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305</v>
      </c>
      <c r="AH197" s="151">
        <v>2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03" t="s">
        <v>3593</v>
      </c>
      <c r="D198" s="195"/>
      <c r="E198" s="196">
        <v>1.77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305</v>
      </c>
      <c r="AH198" s="151">
        <v>2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03" t="s">
        <v>3594</v>
      </c>
      <c r="D199" s="195"/>
      <c r="E199" s="196">
        <v>1.97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305</v>
      </c>
      <c r="AH199" s="151">
        <v>2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03" t="s">
        <v>3595</v>
      </c>
      <c r="D200" s="195"/>
      <c r="E200" s="196">
        <v>2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305</v>
      </c>
      <c r="AH200" s="151">
        <v>2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203" t="s">
        <v>3596</v>
      </c>
      <c r="D201" s="195"/>
      <c r="E201" s="196">
        <v>3.33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305</v>
      </c>
      <c r="AH201" s="151">
        <v>2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203" t="s">
        <v>3597</v>
      </c>
      <c r="D202" s="195"/>
      <c r="E202" s="196">
        <v>2.74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305</v>
      </c>
      <c r="AH202" s="151">
        <v>2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203" t="s">
        <v>3598</v>
      </c>
      <c r="D203" s="195"/>
      <c r="E203" s="196">
        <v>2.06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305</v>
      </c>
      <c r="AH203" s="151">
        <v>2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203" t="s">
        <v>3599</v>
      </c>
      <c r="D204" s="195"/>
      <c r="E204" s="196">
        <v>1.56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305</v>
      </c>
      <c r="AH204" s="151">
        <v>2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03" t="s">
        <v>3600</v>
      </c>
      <c r="D205" s="195"/>
      <c r="E205" s="196">
        <v>1.9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305</v>
      </c>
      <c r="AH205" s="151">
        <v>2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203" t="s">
        <v>3601</v>
      </c>
      <c r="D206" s="195"/>
      <c r="E206" s="196">
        <v>1.94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305</v>
      </c>
      <c r="AH206" s="151">
        <v>2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03" t="s">
        <v>3602</v>
      </c>
      <c r="D207" s="195"/>
      <c r="E207" s="196">
        <v>1.8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305</v>
      </c>
      <c r="AH207" s="151">
        <v>2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203" t="s">
        <v>3603</v>
      </c>
      <c r="D208" s="195"/>
      <c r="E208" s="196">
        <v>1.95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305</v>
      </c>
      <c r="AH208" s="151">
        <v>2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03" t="s">
        <v>3604</v>
      </c>
      <c r="D209" s="195"/>
      <c r="E209" s="196">
        <v>1.96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305</v>
      </c>
      <c r="AH209" s="151">
        <v>2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203" t="s">
        <v>3605</v>
      </c>
      <c r="D210" s="195"/>
      <c r="E210" s="196">
        <v>1.96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305</v>
      </c>
      <c r="AH210" s="151">
        <v>2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203" t="s">
        <v>3606</v>
      </c>
      <c r="D211" s="195"/>
      <c r="E211" s="196">
        <v>1.46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305</v>
      </c>
      <c r="AH211" s="151">
        <v>2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203" t="s">
        <v>3607</v>
      </c>
      <c r="D212" s="195"/>
      <c r="E212" s="196">
        <v>1.56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305</v>
      </c>
      <c r="AH212" s="151">
        <v>2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03" t="s">
        <v>3608</v>
      </c>
      <c r="D213" s="195"/>
      <c r="E213" s="196">
        <v>1.56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305</v>
      </c>
      <c r="AH213" s="151">
        <v>2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203" t="s">
        <v>3609</v>
      </c>
      <c r="D214" s="195"/>
      <c r="E214" s="196">
        <v>2.62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305</v>
      </c>
      <c r="AH214" s="151">
        <v>2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203" t="s">
        <v>3610</v>
      </c>
      <c r="D215" s="195"/>
      <c r="E215" s="196">
        <v>3.5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305</v>
      </c>
      <c r="AH215" s="151">
        <v>2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203" t="s">
        <v>3611</v>
      </c>
      <c r="D216" s="195"/>
      <c r="E216" s="196">
        <v>3.3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305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204" t="s">
        <v>322</v>
      </c>
      <c r="D217" s="197"/>
      <c r="E217" s="198">
        <v>54.34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305</v>
      </c>
      <c r="AH217" s="151">
        <v>3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02" t="s">
        <v>323</v>
      </c>
      <c r="D218" s="195"/>
      <c r="E218" s="196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305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201" t="s">
        <v>3612</v>
      </c>
      <c r="D219" s="193"/>
      <c r="E219" s="194">
        <v>147.94065000000001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305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 x14ac:dyDescent="0.2">
      <c r="A220" s="171">
        <v>10</v>
      </c>
      <c r="B220" s="172" t="s">
        <v>3298</v>
      </c>
      <c r="C220" s="188" t="s">
        <v>3299</v>
      </c>
      <c r="D220" s="173" t="s">
        <v>298</v>
      </c>
      <c r="E220" s="174">
        <v>147.94065000000001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0</v>
      </c>
      <c r="O220" s="176">
        <f>ROUND(E220*N220,2)</f>
        <v>0</v>
      </c>
      <c r="P220" s="176">
        <v>0</v>
      </c>
      <c r="Q220" s="176">
        <f>ROUND(E220*P220,2)</f>
        <v>0</v>
      </c>
      <c r="R220" s="176" t="s">
        <v>299</v>
      </c>
      <c r="S220" s="176" t="s">
        <v>239</v>
      </c>
      <c r="T220" s="177" t="s">
        <v>300</v>
      </c>
      <c r="U220" s="160">
        <v>0.47399999999999998</v>
      </c>
      <c r="V220" s="160">
        <f>ROUND(E220*U220,2)</f>
        <v>70.12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415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33.75" outlineLevel="1" x14ac:dyDescent="0.2">
      <c r="A221" s="158"/>
      <c r="B221" s="159"/>
      <c r="C221" s="265" t="s">
        <v>3039</v>
      </c>
      <c r="D221" s="266"/>
      <c r="E221" s="266"/>
      <c r="F221" s="266"/>
      <c r="G221" s="266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78" t="str">
        <f>C221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202" t="s">
        <v>319</v>
      </c>
      <c r="D222" s="195"/>
      <c r="E222" s="196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305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203" t="s">
        <v>3588</v>
      </c>
      <c r="D223" s="195"/>
      <c r="E223" s="196">
        <v>3.86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305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203" t="s">
        <v>3589</v>
      </c>
      <c r="D224" s="195"/>
      <c r="E224" s="196">
        <v>3.07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305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203" t="s">
        <v>3590</v>
      </c>
      <c r="D225" s="195"/>
      <c r="E225" s="196">
        <v>2.16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305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203" t="s">
        <v>3591</v>
      </c>
      <c r="D226" s="195"/>
      <c r="E226" s="196">
        <v>2.16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305</v>
      </c>
      <c r="AH226" s="151">
        <v>2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203" t="s">
        <v>3592</v>
      </c>
      <c r="D227" s="195"/>
      <c r="E227" s="196">
        <v>2.15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305</v>
      </c>
      <c r="AH227" s="151">
        <v>2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203" t="s">
        <v>3593</v>
      </c>
      <c r="D228" s="195"/>
      <c r="E228" s="196">
        <v>1.77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305</v>
      </c>
      <c r="AH228" s="151">
        <v>2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203" t="s">
        <v>3594</v>
      </c>
      <c r="D229" s="195"/>
      <c r="E229" s="196">
        <v>1.97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305</v>
      </c>
      <c r="AH229" s="151">
        <v>2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203" t="s">
        <v>3595</v>
      </c>
      <c r="D230" s="195"/>
      <c r="E230" s="196">
        <v>2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305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203" t="s">
        <v>3596</v>
      </c>
      <c r="D231" s="195"/>
      <c r="E231" s="196">
        <v>3.33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305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203" t="s">
        <v>3597</v>
      </c>
      <c r="D232" s="195"/>
      <c r="E232" s="196">
        <v>2.74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305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203" t="s">
        <v>3598</v>
      </c>
      <c r="D233" s="195"/>
      <c r="E233" s="196">
        <v>2.06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305</v>
      </c>
      <c r="AH233" s="151">
        <v>2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203" t="s">
        <v>3599</v>
      </c>
      <c r="D234" s="195"/>
      <c r="E234" s="196">
        <v>1.56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305</v>
      </c>
      <c r="AH234" s="151">
        <v>2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203" t="s">
        <v>3600</v>
      </c>
      <c r="D235" s="195"/>
      <c r="E235" s="196">
        <v>1.9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305</v>
      </c>
      <c r="AH235" s="151">
        <v>2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203" t="s">
        <v>3601</v>
      </c>
      <c r="D236" s="195"/>
      <c r="E236" s="196">
        <v>1.94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305</v>
      </c>
      <c r="AH236" s="151">
        <v>2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203" t="s">
        <v>3602</v>
      </c>
      <c r="D237" s="195"/>
      <c r="E237" s="196">
        <v>1.8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305</v>
      </c>
      <c r="AH237" s="151">
        <v>2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203" t="s">
        <v>3603</v>
      </c>
      <c r="D238" s="195"/>
      <c r="E238" s="196">
        <v>1.95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305</v>
      </c>
      <c r="AH238" s="151">
        <v>2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203" t="s">
        <v>3604</v>
      </c>
      <c r="D239" s="195"/>
      <c r="E239" s="196">
        <v>1.96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305</v>
      </c>
      <c r="AH239" s="151">
        <v>2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203" t="s">
        <v>3605</v>
      </c>
      <c r="D240" s="195"/>
      <c r="E240" s="196">
        <v>1.96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305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203" t="s">
        <v>3606</v>
      </c>
      <c r="D241" s="195"/>
      <c r="E241" s="196">
        <v>1.46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305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203" t="s">
        <v>3607</v>
      </c>
      <c r="D242" s="195"/>
      <c r="E242" s="196">
        <v>1.56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305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203" t="s">
        <v>3608</v>
      </c>
      <c r="D243" s="195"/>
      <c r="E243" s="196">
        <v>1.56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305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203" t="s">
        <v>3609</v>
      </c>
      <c r="D244" s="195"/>
      <c r="E244" s="196">
        <v>2.62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305</v>
      </c>
      <c r="AH244" s="151">
        <v>2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203" t="s">
        <v>3610</v>
      </c>
      <c r="D245" s="195"/>
      <c r="E245" s="196">
        <v>3.5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305</v>
      </c>
      <c r="AH245" s="151">
        <v>2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203" t="s">
        <v>3611</v>
      </c>
      <c r="D246" s="195"/>
      <c r="E246" s="196">
        <v>3.3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305</v>
      </c>
      <c r="AH246" s="151">
        <v>2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8"/>
      <c r="B247" s="159"/>
      <c r="C247" s="204" t="s">
        <v>322</v>
      </c>
      <c r="D247" s="197"/>
      <c r="E247" s="198">
        <v>54.34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305</v>
      </c>
      <c r="AH247" s="151">
        <v>3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202" t="s">
        <v>323</v>
      </c>
      <c r="D248" s="195"/>
      <c r="E248" s="196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305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201" t="s">
        <v>3612</v>
      </c>
      <c r="D249" s="193"/>
      <c r="E249" s="194">
        <v>147.94065000000001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305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2.5" outlineLevel="1" x14ac:dyDescent="0.2">
      <c r="A250" s="171">
        <v>11</v>
      </c>
      <c r="B250" s="172" t="s">
        <v>3304</v>
      </c>
      <c r="C250" s="188" t="s">
        <v>3305</v>
      </c>
      <c r="D250" s="173" t="s">
        <v>327</v>
      </c>
      <c r="E250" s="174">
        <v>2354.4501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9.8999999999999999E-4</v>
      </c>
      <c r="O250" s="176">
        <f>ROUND(E250*N250,2)</f>
        <v>2.33</v>
      </c>
      <c r="P250" s="176">
        <v>0</v>
      </c>
      <c r="Q250" s="176">
        <f>ROUND(E250*P250,2)</f>
        <v>0</v>
      </c>
      <c r="R250" s="176" t="s">
        <v>299</v>
      </c>
      <c r="S250" s="176" t="s">
        <v>239</v>
      </c>
      <c r="T250" s="177" t="s">
        <v>300</v>
      </c>
      <c r="U250" s="160">
        <v>0.23599999999999999</v>
      </c>
      <c r="V250" s="160">
        <f>ROUND(E250*U250,2)</f>
        <v>555.65</v>
      </c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301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265" t="s">
        <v>3306</v>
      </c>
      <c r="D251" s="266"/>
      <c r="E251" s="266"/>
      <c r="F251" s="266"/>
      <c r="G251" s="266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201" t="s">
        <v>3613</v>
      </c>
      <c r="D252" s="193"/>
      <c r="E252" s="194">
        <v>168.99119999999999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305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201" t="s">
        <v>3614</v>
      </c>
      <c r="D253" s="193"/>
      <c r="E253" s="194">
        <v>96.383200000000002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305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201" t="s">
        <v>3615</v>
      </c>
      <c r="D254" s="193"/>
      <c r="E254" s="194">
        <v>88.811300000000003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305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201" t="s">
        <v>3616</v>
      </c>
      <c r="D255" s="193"/>
      <c r="E255" s="194">
        <v>73.616399999999999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305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201" t="s">
        <v>3617</v>
      </c>
      <c r="D256" s="193"/>
      <c r="E256" s="194">
        <v>114.01900000000001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305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201" t="s">
        <v>3618</v>
      </c>
      <c r="D257" s="193"/>
      <c r="E257" s="194">
        <v>125.58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305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205" t="s">
        <v>394</v>
      </c>
      <c r="D258" s="199"/>
      <c r="E258" s="200">
        <v>667.40110000000004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305</v>
      </c>
      <c r="AH258" s="151">
        <v>1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201" t="s">
        <v>3619</v>
      </c>
      <c r="D259" s="193"/>
      <c r="E259" s="194">
        <v>131.19120000000001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305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201" t="s">
        <v>3620</v>
      </c>
      <c r="D260" s="193"/>
      <c r="E260" s="194">
        <v>114.1182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305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201" t="s">
        <v>3621</v>
      </c>
      <c r="D261" s="193"/>
      <c r="E261" s="194">
        <v>93.147599999999997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305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201" t="s">
        <v>3622</v>
      </c>
      <c r="D262" s="193"/>
      <c r="E262" s="194">
        <v>64.875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305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201" t="s">
        <v>3623</v>
      </c>
      <c r="D263" s="193"/>
      <c r="E263" s="194">
        <v>102.44199999999999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305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201" t="s">
        <v>3624</v>
      </c>
      <c r="D264" s="193"/>
      <c r="E264" s="194">
        <v>127.792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305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201" t="s">
        <v>3625</v>
      </c>
      <c r="D265" s="193"/>
      <c r="E265" s="194">
        <v>112.47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305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201" t="s">
        <v>3626</v>
      </c>
      <c r="D266" s="193"/>
      <c r="E266" s="194">
        <v>94.418999999999997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305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201" t="s">
        <v>3627</v>
      </c>
      <c r="D267" s="193"/>
      <c r="E267" s="194">
        <v>173.184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305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8"/>
      <c r="B268" s="159"/>
      <c r="C268" s="205" t="s">
        <v>394</v>
      </c>
      <c r="D268" s="199"/>
      <c r="E268" s="200">
        <v>1013.639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305</v>
      </c>
      <c r="AH268" s="151">
        <v>1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201" t="s">
        <v>3628</v>
      </c>
      <c r="D269" s="193"/>
      <c r="E269" s="194">
        <v>18.96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305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201" t="s">
        <v>3629</v>
      </c>
      <c r="D270" s="193"/>
      <c r="E270" s="194">
        <v>8.8480000000000008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305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201" t="s">
        <v>3630</v>
      </c>
      <c r="D271" s="193"/>
      <c r="E271" s="194">
        <v>5.58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305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201" t="s">
        <v>3631</v>
      </c>
      <c r="D272" s="193"/>
      <c r="E272" s="194">
        <v>5.31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305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201" t="s">
        <v>3632</v>
      </c>
      <c r="D273" s="193"/>
      <c r="E273" s="194">
        <v>29.3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305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201" t="s">
        <v>3633</v>
      </c>
      <c r="D274" s="193"/>
      <c r="E274" s="194">
        <v>32.200000000000003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305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201" t="s">
        <v>3634</v>
      </c>
      <c r="D275" s="193"/>
      <c r="E275" s="194">
        <v>33.9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305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201" t="s">
        <v>3635</v>
      </c>
      <c r="D276" s="193"/>
      <c r="E276" s="194">
        <v>9.5259999999999998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305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201" t="s">
        <v>3636</v>
      </c>
      <c r="D277" s="193"/>
      <c r="E277" s="194">
        <v>9.5039999999999996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305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201" t="s">
        <v>3637</v>
      </c>
      <c r="D278" s="193"/>
      <c r="E278" s="194">
        <v>8.7780000000000005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305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201" t="s">
        <v>3638</v>
      </c>
      <c r="D279" s="193"/>
      <c r="E279" s="194">
        <v>6.9119999999999999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305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201" t="s">
        <v>3639</v>
      </c>
      <c r="D280" s="193"/>
      <c r="E280" s="194">
        <v>8.2279999999999998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305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201" t="s">
        <v>3640</v>
      </c>
      <c r="D281" s="193"/>
      <c r="E281" s="194">
        <v>6.7320000000000002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305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205" t="s">
        <v>394</v>
      </c>
      <c r="D282" s="199"/>
      <c r="E282" s="200">
        <v>183.77799999999999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305</v>
      </c>
      <c r="AH282" s="151">
        <v>1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201" t="s">
        <v>3641</v>
      </c>
      <c r="D283" s="193"/>
      <c r="E283" s="194">
        <v>8.8800000000000008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305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201" t="s">
        <v>3642</v>
      </c>
      <c r="D284" s="193"/>
      <c r="E284" s="194">
        <v>4.4400000000000004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305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201" t="s">
        <v>3643</v>
      </c>
      <c r="D285" s="193"/>
      <c r="E285" s="194">
        <v>3.84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305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201" t="s">
        <v>3644</v>
      </c>
      <c r="D286" s="193"/>
      <c r="E286" s="194">
        <v>3.84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305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205" t="s">
        <v>394</v>
      </c>
      <c r="D287" s="199"/>
      <c r="E287" s="200">
        <v>21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305</v>
      </c>
      <c r="AH287" s="151">
        <v>1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8"/>
      <c r="B288" s="159"/>
      <c r="C288" s="201" t="s">
        <v>3645</v>
      </c>
      <c r="D288" s="193"/>
      <c r="E288" s="194">
        <v>5.0880000000000001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305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201" t="s">
        <v>3646</v>
      </c>
      <c r="D289" s="193"/>
      <c r="E289" s="194">
        <v>4.74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305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201" t="s">
        <v>3647</v>
      </c>
      <c r="D290" s="193"/>
      <c r="E290" s="194">
        <v>4.3499999999999996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305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201" t="s">
        <v>3648</v>
      </c>
      <c r="D291" s="193"/>
      <c r="E291" s="194">
        <v>4.3499999999999996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305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205" t="s">
        <v>394</v>
      </c>
      <c r="D292" s="199"/>
      <c r="E292" s="200">
        <v>18.527999999999999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305</v>
      </c>
      <c r="AH292" s="151">
        <v>1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201" t="s">
        <v>3649</v>
      </c>
      <c r="D293" s="193"/>
      <c r="E293" s="194">
        <v>16.38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305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201" t="s">
        <v>3650</v>
      </c>
      <c r="D294" s="193"/>
      <c r="E294" s="194">
        <v>16.98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305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201" t="s">
        <v>3651</v>
      </c>
      <c r="D295" s="193"/>
      <c r="E295" s="194">
        <v>34.200000000000003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305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201" t="s">
        <v>3652</v>
      </c>
      <c r="D296" s="193"/>
      <c r="E296" s="194">
        <v>8.8800000000000008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305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201" t="s">
        <v>3653</v>
      </c>
      <c r="D297" s="193"/>
      <c r="E297" s="194">
        <v>5.5359999999999996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305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201" t="s">
        <v>3654</v>
      </c>
      <c r="D298" s="193"/>
      <c r="E298" s="194">
        <v>7.32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305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205" t="s">
        <v>394</v>
      </c>
      <c r="D299" s="199"/>
      <c r="E299" s="200">
        <v>89.296000000000006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305</v>
      </c>
      <c r="AH299" s="151">
        <v>1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201" t="s">
        <v>3655</v>
      </c>
      <c r="D300" s="193"/>
      <c r="E300" s="194">
        <v>5.38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305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201" t="s">
        <v>3656</v>
      </c>
      <c r="D301" s="193"/>
      <c r="E301" s="194">
        <v>6.4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305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201" t="s">
        <v>3657</v>
      </c>
      <c r="D302" s="193"/>
      <c r="E302" s="194">
        <v>4.92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305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205" t="s">
        <v>394</v>
      </c>
      <c r="D303" s="199"/>
      <c r="E303" s="200">
        <v>16.7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305</v>
      </c>
      <c r="AH303" s="151">
        <v>1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201" t="s">
        <v>3658</v>
      </c>
      <c r="D304" s="193"/>
      <c r="E304" s="194">
        <v>8.1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305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205" t="s">
        <v>394</v>
      </c>
      <c r="D305" s="199"/>
      <c r="E305" s="200">
        <v>8.1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305</v>
      </c>
      <c r="AH305" s="151">
        <v>1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201" t="s">
        <v>3659</v>
      </c>
      <c r="D306" s="193"/>
      <c r="E306" s="194">
        <v>3.552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305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201" t="s">
        <v>3660</v>
      </c>
      <c r="D307" s="193"/>
      <c r="E307" s="194">
        <v>3.18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305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201" t="s">
        <v>3661</v>
      </c>
      <c r="D308" s="193"/>
      <c r="E308" s="194">
        <v>2.36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305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205" t="s">
        <v>394</v>
      </c>
      <c r="D309" s="199"/>
      <c r="E309" s="200">
        <v>9.0920000000000005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305</v>
      </c>
      <c r="AH309" s="151">
        <v>1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201" t="s">
        <v>3662</v>
      </c>
      <c r="D310" s="193"/>
      <c r="E310" s="194">
        <v>29.9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305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201" t="s">
        <v>3663</v>
      </c>
      <c r="D311" s="193"/>
      <c r="E311" s="194">
        <v>14.32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305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201" t="s">
        <v>3664</v>
      </c>
      <c r="D312" s="193"/>
      <c r="E312" s="194">
        <v>9.3079999999999998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305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201" t="s">
        <v>3665</v>
      </c>
      <c r="D313" s="193"/>
      <c r="E313" s="194">
        <v>11.087999999999999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305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201" t="s">
        <v>3666</v>
      </c>
      <c r="D314" s="193"/>
      <c r="E314" s="194">
        <v>3.96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305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201" t="s">
        <v>3667</v>
      </c>
      <c r="D315" s="193"/>
      <c r="E315" s="194">
        <v>9.66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305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205" t="s">
        <v>394</v>
      </c>
      <c r="D316" s="199"/>
      <c r="E316" s="200">
        <v>78.236000000000004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305</v>
      </c>
      <c r="AH316" s="151">
        <v>1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201" t="s">
        <v>3668</v>
      </c>
      <c r="D317" s="193"/>
      <c r="E317" s="194">
        <v>4.59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305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201" t="s">
        <v>3669</v>
      </c>
      <c r="D318" s="193"/>
      <c r="E318" s="194">
        <v>219.6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305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201" t="s">
        <v>3670</v>
      </c>
      <c r="D319" s="193"/>
      <c r="E319" s="194">
        <v>14.05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305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201" t="s">
        <v>3671</v>
      </c>
      <c r="D320" s="193"/>
      <c r="E320" s="194">
        <v>3.6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305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201" t="s">
        <v>3672</v>
      </c>
      <c r="D321" s="193"/>
      <c r="E321" s="194">
        <v>3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305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201" t="s">
        <v>3673</v>
      </c>
      <c r="D322" s="193"/>
      <c r="E322" s="194">
        <v>3.84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305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205" t="s">
        <v>394</v>
      </c>
      <c r="D323" s="199"/>
      <c r="E323" s="200">
        <v>248.68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305</v>
      </c>
      <c r="AH323" s="151">
        <v>1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71">
        <v>12</v>
      </c>
      <c r="B324" s="172" t="s">
        <v>3316</v>
      </c>
      <c r="C324" s="188" t="s">
        <v>3317</v>
      </c>
      <c r="D324" s="173" t="s">
        <v>327</v>
      </c>
      <c r="E324" s="174">
        <v>2354.4501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21</v>
      </c>
      <c r="M324" s="176">
        <f>G324*(1+L324/100)</f>
        <v>0</v>
      </c>
      <c r="N324" s="176">
        <v>0</v>
      </c>
      <c r="O324" s="176">
        <f>ROUND(E324*N324,2)</f>
        <v>0</v>
      </c>
      <c r="P324" s="176">
        <v>0</v>
      </c>
      <c r="Q324" s="176">
        <f>ROUND(E324*P324,2)</f>
        <v>0</v>
      </c>
      <c r="R324" s="176" t="s">
        <v>299</v>
      </c>
      <c r="S324" s="176" t="s">
        <v>239</v>
      </c>
      <c r="T324" s="177" t="s">
        <v>300</v>
      </c>
      <c r="U324" s="160">
        <v>7.0000000000000007E-2</v>
      </c>
      <c r="V324" s="160">
        <f>ROUND(E324*U324,2)</f>
        <v>164.81</v>
      </c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301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265" t="s">
        <v>3318</v>
      </c>
      <c r="D325" s="266"/>
      <c r="E325" s="266"/>
      <c r="F325" s="266"/>
      <c r="G325" s="266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303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201" t="s">
        <v>3613</v>
      </c>
      <c r="D326" s="193"/>
      <c r="E326" s="194">
        <v>168.99119999999999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305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201" t="s">
        <v>3614</v>
      </c>
      <c r="D327" s="193"/>
      <c r="E327" s="194">
        <v>96.383200000000002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305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201" t="s">
        <v>3615</v>
      </c>
      <c r="D328" s="193"/>
      <c r="E328" s="194">
        <v>88.811300000000003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305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58"/>
      <c r="B329" s="159"/>
      <c r="C329" s="201" t="s">
        <v>3616</v>
      </c>
      <c r="D329" s="193"/>
      <c r="E329" s="194">
        <v>73.616399999999999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305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201" t="s">
        <v>3617</v>
      </c>
      <c r="D330" s="193"/>
      <c r="E330" s="194">
        <v>114.01900000000001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305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201" t="s">
        <v>3618</v>
      </c>
      <c r="D331" s="193"/>
      <c r="E331" s="194">
        <v>125.58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305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205" t="s">
        <v>394</v>
      </c>
      <c r="D332" s="199"/>
      <c r="E332" s="200">
        <v>667.40110000000004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305</v>
      </c>
      <c r="AH332" s="151">
        <v>1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201" t="s">
        <v>3619</v>
      </c>
      <c r="D333" s="193"/>
      <c r="E333" s="194">
        <v>131.19120000000001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305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201" t="s">
        <v>3620</v>
      </c>
      <c r="D334" s="193"/>
      <c r="E334" s="194">
        <v>114.1182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305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58"/>
      <c r="B335" s="159"/>
      <c r="C335" s="201" t="s">
        <v>3621</v>
      </c>
      <c r="D335" s="193"/>
      <c r="E335" s="194">
        <v>93.147599999999997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305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201" t="s">
        <v>3622</v>
      </c>
      <c r="D336" s="193"/>
      <c r="E336" s="194">
        <v>64.875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305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201" t="s">
        <v>3623</v>
      </c>
      <c r="D337" s="193"/>
      <c r="E337" s="194">
        <v>102.44199999999999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305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201" t="s">
        <v>3624</v>
      </c>
      <c r="D338" s="193"/>
      <c r="E338" s="194">
        <v>127.792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305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201" t="s">
        <v>3625</v>
      </c>
      <c r="D339" s="193"/>
      <c r="E339" s="194">
        <v>112.47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305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201" t="s">
        <v>3626</v>
      </c>
      <c r="D340" s="193"/>
      <c r="E340" s="194">
        <v>94.418999999999997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305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201" t="s">
        <v>3627</v>
      </c>
      <c r="D341" s="193"/>
      <c r="E341" s="194">
        <v>173.184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305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205" t="s">
        <v>394</v>
      </c>
      <c r="D342" s="199"/>
      <c r="E342" s="200">
        <v>1013.639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305</v>
      </c>
      <c r="AH342" s="151">
        <v>1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201" t="s">
        <v>3628</v>
      </c>
      <c r="D343" s="193"/>
      <c r="E343" s="194">
        <v>18.96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305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201" t="s">
        <v>3629</v>
      </c>
      <c r="D344" s="193"/>
      <c r="E344" s="194">
        <v>8.8480000000000008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305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201" t="s">
        <v>3630</v>
      </c>
      <c r="D345" s="193"/>
      <c r="E345" s="194">
        <v>5.58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305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201" t="s">
        <v>3631</v>
      </c>
      <c r="D346" s="193"/>
      <c r="E346" s="194">
        <v>5.31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305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201" t="s">
        <v>3632</v>
      </c>
      <c r="D347" s="193"/>
      <c r="E347" s="194">
        <v>29.3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305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201" t="s">
        <v>3633</v>
      </c>
      <c r="D348" s="193"/>
      <c r="E348" s="194">
        <v>32.200000000000003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305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201" t="s">
        <v>3634</v>
      </c>
      <c r="D349" s="193"/>
      <c r="E349" s="194">
        <v>33.9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305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201" t="s">
        <v>3635</v>
      </c>
      <c r="D350" s="193"/>
      <c r="E350" s="194">
        <v>9.5259999999999998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305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201" t="s">
        <v>3636</v>
      </c>
      <c r="D351" s="193"/>
      <c r="E351" s="194">
        <v>9.5039999999999996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305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201" t="s">
        <v>3637</v>
      </c>
      <c r="D352" s="193"/>
      <c r="E352" s="194">
        <v>8.7780000000000005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305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58"/>
      <c r="B353" s="159"/>
      <c r="C353" s="201" t="s">
        <v>3638</v>
      </c>
      <c r="D353" s="193"/>
      <c r="E353" s="194">
        <v>6.9119999999999999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305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201" t="s">
        <v>3639</v>
      </c>
      <c r="D354" s="193"/>
      <c r="E354" s="194">
        <v>8.2279999999999998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305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201" t="s">
        <v>3640</v>
      </c>
      <c r="D355" s="193"/>
      <c r="E355" s="194">
        <v>6.7320000000000002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305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205" t="s">
        <v>394</v>
      </c>
      <c r="D356" s="199"/>
      <c r="E356" s="200">
        <v>183.77799999999999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305</v>
      </c>
      <c r="AH356" s="151">
        <v>1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201" t="s">
        <v>3641</v>
      </c>
      <c r="D357" s="193"/>
      <c r="E357" s="194">
        <v>8.8800000000000008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305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201" t="s">
        <v>3642</v>
      </c>
      <c r="D358" s="193"/>
      <c r="E358" s="194">
        <v>4.4400000000000004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305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201" t="s">
        <v>3643</v>
      </c>
      <c r="D359" s="193"/>
      <c r="E359" s="194">
        <v>3.84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305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201" t="s">
        <v>3644</v>
      </c>
      <c r="D360" s="193"/>
      <c r="E360" s="194">
        <v>3.84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305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205" t="s">
        <v>394</v>
      </c>
      <c r="D361" s="199"/>
      <c r="E361" s="200">
        <v>21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305</v>
      </c>
      <c r="AH361" s="151">
        <v>1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201" t="s">
        <v>3645</v>
      </c>
      <c r="D362" s="193"/>
      <c r="E362" s="194">
        <v>5.0880000000000001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305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201" t="s">
        <v>3646</v>
      </c>
      <c r="D363" s="193"/>
      <c r="E363" s="194">
        <v>4.74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305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201" t="s">
        <v>3647</v>
      </c>
      <c r="D364" s="193"/>
      <c r="E364" s="194">
        <v>4.3499999999999996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305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201" t="s">
        <v>3648</v>
      </c>
      <c r="D365" s="193"/>
      <c r="E365" s="194">
        <v>4.3499999999999996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305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205" t="s">
        <v>394</v>
      </c>
      <c r="D366" s="199"/>
      <c r="E366" s="200">
        <v>18.527999999999999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305</v>
      </c>
      <c r="AH366" s="151">
        <v>1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201" t="s">
        <v>3649</v>
      </c>
      <c r="D367" s="193"/>
      <c r="E367" s="194">
        <v>16.38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305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201" t="s">
        <v>3650</v>
      </c>
      <c r="D368" s="193"/>
      <c r="E368" s="194">
        <v>16.98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305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201" t="s">
        <v>3651</v>
      </c>
      <c r="D369" s="193"/>
      <c r="E369" s="194">
        <v>34.200000000000003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305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201" t="s">
        <v>3652</v>
      </c>
      <c r="D370" s="193"/>
      <c r="E370" s="194">
        <v>8.8800000000000008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305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201" t="s">
        <v>3653</v>
      </c>
      <c r="D371" s="193"/>
      <c r="E371" s="194">
        <v>5.5359999999999996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305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201" t="s">
        <v>3654</v>
      </c>
      <c r="D372" s="193"/>
      <c r="E372" s="194">
        <v>7.32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305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205" t="s">
        <v>394</v>
      </c>
      <c r="D373" s="199"/>
      <c r="E373" s="200">
        <v>89.296000000000006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305</v>
      </c>
      <c r="AH373" s="151">
        <v>1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201" t="s">
        <v>3655</v>
      </c>
      <c r="D374" s="193"/>
      <c r="E374" s="194">
        <v>5.38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305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201" t="s">
        <v>3656</v>
      </c>
      <c r="D375" s="193"/>
      <c r="E375" s="194">
        <v>6.4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305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201" t="s">
        <v>3657</v>
      </c>
      <c r="D376" s="193"/>
      <c r="E376" s="194">
        <v>4.92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305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205" t="s">
        <v>394</v>
      </c>
      <c r="D377" s="199"/>
      <c r="E377" s="200">
        <v>16.7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305</v>
      </c>
      <c r="AH377" s="151">
        <v>1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201" t="s">
        <v>3658</v>
      </c>
      <c r="D378" s="193"/>
      <c r="E378" s="194">
        <v>8.1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305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205" t="s">
        <v>394</v>
      </c>
      <c r="D379" s="199"/>
      <c r="E379" s="200">
        <v>8.1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305</v>
      </c>
      <c r="AH379" s="151">
        <v>1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201" t="s">
        <v>3659</v>
      </c>
      <c r="D380" s="193"/>
      <c r="E380" s="194">
        <v>3.552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305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201" t="s">
        <v>3660</v>
      </c>
      <c r="D381" s="193"/>
      <c r="E381" s="194">
        <v>3.18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305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201" t="s">
        <v>3661</v>
      </c>
      <c r="D382" s="193"/>
      <c r="E382" s="194">
        <v>2.36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305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58"/>
      <c r="B383" s="159"/>
      <c r="C383" s="205" t="s">
        <v>394</v>
      </c>
      <c r="D383" s="199"/>
      <c r="E383" s="200">
        <v>9.0920000000000005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305</v>
      </c>
      <c r="AH383" s="151">
        <v>1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201" t="s">
        <v>3662</v>
      </c>
      <c r="D384" s="193"/>
      <c r="E384" s="194">
        <v>29.9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305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201" t="s">
        <v>3663</v>
      </c>
      <c r="D385" s="193"/>
      <c r="E385" s="194">
        <v>14.32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305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201" t="s">
        <v>3664</v>
      </c>
      <c r="D386" s="193"/>
      <c r="E386" s="194">
        <v>9.3079999999999998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305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58"/>
      <c r="B387" s="159"/>
      <c r="C387" s="201" t="s">
        <v>3665</v>
      </c>
      <c r="D387" s="193"/>
      <c r="E387" s="194">
        <v>11.087999999999999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305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201" t="s">
        <v>3666</v>
      </c>
      <c r="D388" s="193"/>
      <c r="E388" s="194">
        <v>3.96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305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201" t="s">
        <v>3667</v>
      </c>
      <c r="D389" s="193"/>
      <c r="E389" s="194">
        <v>9.66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305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205" t="s">
        <v>394</v>
      </c>
      <c r="D390" s="199"/>
      <c r="E390" s="200">
        <v>78.236000000000004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305</v>
      </c>
      <c r="AH390" s="151">
        <v>1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">
      <c r="A391" s="158"/>
      <c r="B391" s="159"/>
      <c r="C391" s="201" t="s">
        <v>3668</v>
      </c>
      <c r="D391" s="193"/>
      <c r="E391" s="194">
        <v>4.59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305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201" t="s">
        <v>3669</v>
      </c>
      <c r="D392" s="193"/>
      <c r="E392" s="194">
        <v>219.6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305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201" t="s">
        <v>3670</v>
      </c>
      <c r="D393" s="193"/>
      <c r="E393" s="194">
        <v>14.05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305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58"/>
      <c r="B394" s="159"/>
      <c r="C394" s="201" t="s">
        <v>3671</v>
      </c>
      <c r="D394" s="193"/>
      <c r="E394" s="194">
        <v>3.6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305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58"/>
      <c r="B395" s="159"/>
      <c r="C395" s="201" t="s">
        <v>3672</v>
      </c>
      <c r="D395" s="193"/>
      <c r="E395" s="194">
        <v>3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305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201" t="s">
        <v>3673</v>
      </c>
      <c r="D396" s="193"/>
      <c r="E396" s="194">
        <v>3.84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305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205" t="s">
        <v>394</v>
      </c>
      <c r="D397" s="199"/>
      <c r="E397" s="200">
        <v>248.68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305</v>
      </c>
      <c r="AH397" s="151">
        <v>1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71">
        <v>13</v>
      </c>
      <c r="B398" s="172" t="s">
        <v>3319</v>
      </c>
      <c r="C398" s="188" t="s">
        <v>3320</v>
      </c>
      <c r="D398" s="173" t="s">
        <v>327</v>
      </c>
      <c r="E398" s="174">
        <v>1391.1621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1.49E-3</v>
      </c>
      <c r="O398" s="176">
        <f>ROUND(E398*N398,2)</f>
        <v>2.0699999999999998</v>
      </c>
      <c r="P398" s="176">
        <v>0</v>
      </c>
      <c r="Q398" s="176">
        <f>ROUND(E398*P398,2)</f>
        <v>0</v>
      </c>
      <c r="R398" s="176" t="s">
        <v>299</v>
      </c>
      <c r="S398" s="176" t="s">
        <v>239</v>
      </c>
      <c r="T398" s="177" t="s">
        <v>300</v>
      </c>
      <c r="U398" s="160">
        <v>0.32300000000000001</v>
      </c>
      <c r="V398" s="160">
        <f>ROUND(E398*U398,2)</f>
        <v>449.35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415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201" t="s">
        <v>3674</v>
      </c>
      <c r="D399" s="193"/>
      <c r="E399" s="194">
        <v>264.17160000000001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305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201" t="s">
        <v>3675</v>
      </c>
      <c r="D400" s="193"/>
      <c r="E400" s="194">
        <v>34.257599999999996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305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201" t="s">
        <v>3676</v>
      </c>
      <c r="D401" s="193"/>
      <c r="E401" s="194">
        <v>38.664000000000001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305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201" t="s">
        <v>3677</v>
      </c>
      <c r="D402" s="193"/>
      <c r="E402" s="194">
        <v>250.45670000000001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305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201" t="s">
        <v>3678</v>
      </c>
      <c r="D403" s="193"/>
      <c r="E403" s="194">
        <v>250.44820000000001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305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201" t="s">
        <v>3679</v>
      </c>
      <c r="D404" s="193"/>
      <c r="E404" s="194">
        <v>128.73599999999999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305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205" t="s">
        <v>394</v>
      </c>
      <c r="D405" s="199"/>
      <c r="E405" s="200">
        <v>966.73410000000001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305</v>
      </c>
      <c r="AH405" s="151">
        <v>1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201" t="s">
        <v>3680</v>
      </c>
      <c r="D406" s="193"/>
      <c r="E406" s="194">
        <v>17.32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305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201" t="s">
        <v>3635</v>
      </c>
      <c r="D407" s="193"/>
      <c r="E407" s="194">
        <v>9.5259999999999998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305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201" t="s">
        <v>3636</v>
      </c>
      <c r="D408" s="193"/>
      <c r="E408" s="194">
        <v>9.5039999999999996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305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205" t="s">
        <v>394</v>
      </c>
      <c r="D409" s="199"/>
      <c r="E409" s="200">
        <v>36.35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305</v>
      </c>
      <c r="AH409" s="151">
        <v>1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201" t="s">
        <v>3667</v>
      </c>
      <c r="D410" s="193"/>
      <c r="E410" s="194">
        <v>9.66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305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201" t="s">
        <v>3681</v>
      </c>
      <c r="D411" s="193"/>
      <c r="E411" s="194">
        <v>6.8380000000000001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305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202" t="s">
        <v>319</v>
      </c>
      <c r="D412" s="195"/>
      <c r="E412" s="196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305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58"/>
      <c r="B413" s="159"/>
      <c r="C413" s="203" t="s">
        <v>3588</v>
      </c>
      <c r="D413" s="195"/>
      <c r="E413" s="196">
        <v>3.86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305</v>
      </c>
      <c r="AH413" s="151">
        <v>2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203" t="s">
        <v>3589</v>
      </c>
      <c r="D414" s="195"/>
      <c r="E414" s="196">
        <v>3.07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305</v>
      </c>
      <c r="AH414" s="151">
        <v>2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203" t="s">
        <v>3590</v>
      </c>
      <c r="D415" s="195"/>
      <c r="E415" s="196">
        <v>2.16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305</v>
      </c>
      <c r="AH415" s="151">
        <v>2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203" t="s">
        <v>3591</v>
      </c>
      <c r="D416" s="195"/>
      <c r="E416" s="196">
        <v>2.16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305</v>
      </c>
      <c r="AH416" s="151">
        <v>2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203" t="s">
        <v>3592</v>
      </c>
      <c r="D417" s="195"/>
      <c r="E417" s="196">
        <v>2.15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305</v>
      </c>
      <c r="AH417" s="151">
        <v>2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58"/>
      <c r="B418" s="159"/>
      <c r="C418" s="203" t="s">
        <v>3593</v>
      </c>
      <c r="D418" s="195"/>
      <c r="E418" s="196">
        <v>1.77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305</v>
      </c>
      <c r="AH418" s="151">
        <v>2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58"/>
      <c r="B419" s="159"/>
      <c r="C419" s="203" t="s">
        <v>3682</v>
      </c>
      <c r="D419" s="195"/>
      <c r="E419" s="196">
        <v>1.96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305</v>
      </c>
      <c r="AH419" s="151">
        <v>2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203" t="s">
        <v>3594</v>
      </c>
      <c r="D420" s="195"/>
      <c r="E420" s="196">
        <v>1.97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305</v>
      </c>
      <c r="AH420" s="151">
        <v>2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58"/>
      <c r="B421" s="159"/>
      <c r="C421" s="203" t="s">
        <v>3595</v>
      </c>
      <c r="D421" s="195"/>
      <c r="E421" s="196">
        <v>2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305</v>
      </c>
      <c r="AH421" s="151">
        <v>2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58"/>
      <c r="B422" s="159"/>
      <c r="C422" s="203" t="s">
        <v>3596</v>
      </c>
      <c r="D422" s="195"/>
      <c r="E422" s="196">
        <v>3.33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305</v>
      </c>
      <c r="AH422" s="151">
        <v>2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58"/>
      <c r="B423" s="159"/>
      <c r="C423" s="203" t="s">
        <v>3597</v>
      </c>
      <c r="D423" s="195"/>
      <c r="E423" s="196">
        <v>2.74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305</v>
      </c>
      <c r="AH423" s="151">
        <v>2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203" t="s">
        <v>3598</v>
      </c>
      <c r="D424" s="195"/>
      <c r="E424" s="196">
        <v>2.06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305</v>
      </c>
      <c r="AH424" s="151">
        <v>2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203" t="s">
        <v>3599</v>
      </c>
      <c r="D425" s="195"/>
      <c r="E425" s="196">
        <v>1.56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305</v>
      </c>
      <c r="AH425" s="151">
        <v>2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203" t="s">
        <v>3600</v>
      </c>
      <c r="D426" s="195"/>
      <c r="E426" s="196">
        <v>1.9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305</v>
      </c>
      <c r="AH426" s="151">
        <v>2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58"/>
      <c r="B427" s="159"/>
      <c r="C427" s="203" t="s">
        <v>3601</v>
      </c>
      <c r="D427" s="195"/>
      <c r="E427" s="196">
        <v>1.94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305</v>
      </c>
      <c r="AH427" s="151">
        <v>2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203" t="s">
        <v>3602</v>
      </c>
      <c r="D428" s="195"/>
      <c r="E428" s="196">
        <v>1.8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305</v>
      </c>
      <c r="AH428" s="151">
        <v>2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203" t="s">
        <v>3603</v>
      </c>
      <c r="D429" s="195"/>
      <c r="E429" s="196">
        <v>1.95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305</v>
      </c>
      <c r="AH429" s="151">
        <v>2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203" t="s">
        <v>3604</v>
      </c>
      <c r="D430" s="195"/>
      <c r="E430" s="196">
        <v>1.96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305</v>
      </c>
      <c r="AH430" s="151">
        <v>2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58"/>
      <c r="B431" s="159"/>
      <c r="C431" s="203" t="s">
        <v>3605</v>
      </c>
      <c r="D431" s="195"/>
      <c r="E431" s="196">
        <v>1.96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305</v>
      </c>
      <c r="AH431" s="151">
        <v>2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58"/>
      <c r="B432" s="159"/>
      <c r="C432" s="203" t="s">
        <v>3606</v>
      </c>
      <c r="D432" s="195"/>
      <c r="E432" s="196">
        <v>1.46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305</v>
      </c>
      <c r="AH432" s="151">
        <v>2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58"/>
      <c r="B433" s="159"/>
      <c r="C433" s="203" t="s">
        <v>3607</v>
      </c>
      <c r="D433" s="195"/>
      <c r="E433" s="196">
        <v>1.56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305</v>
      </c>
      <c r="AH433" s="151">
        <v>2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58"/>
      <c r="B434" s="159"/>
      <c r="C434" s="203" t="s">
        <v>3608</v>
      </c>
      <c r="D434" s="195"/>
      <c r="E434" s="196">
        <v>1.56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305</v>
      </c>
      <c r="AH434" s="151">
        <v>2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58"/>
      <c r="B435" s="159"/>
      <c r="C435" s="203" t="s">
        <v>3609</v>
      </c>
      <c r="D435" s="195"/>
      <c r="E435" s="196">
        <v>2.62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305</v>
      </c>
      <c r="AH435" s="151">
        <v>2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58"/>
      <c r="B436" s="159"/>
      <c r="C436" s="203" t="s">
        <v>3610</v>
      </c>
      <c r="D436" s="195"/>
      <c r="E436" s="196">
        <v>3.5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305</v>
      </c>
      <c r="AH436" s="151">
        <v>2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203" t="s">
        <v>3611</v>
      </c>
      <c r="D437" s="195"/>
      <c r="E437" s="196">
        <v>3.3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305</v>
      </c>
      <c r="AH437" s="151">
        <v>2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58"/>
      <c r="B438" s="159"/>
      <c r="C438" s="204" t="s">
        <v>322</v>
      </c>
      <c r="D438" s="197"/>
      <c r="E438" s="198">
        <v>56.3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305</v>
      </c>
      <c r="AH438" s="151">
        <v>3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202" t="s">
        <v>323</v>
      </c>
      <c r="D439" s="195"/>
      <c r="E439" s="196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305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201" t="s">
        <v>3683</v>
      </c>
      <c r="D440" s="193"/>
      <c r="E440" s="194">
        <v>371.58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305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205" t="s">
        <v>394</v>
      </c>
      <c r="D441" s="199"/>
      <c r="E441" s="200">
        <v>388.07799999999997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305</v>
      </c>
      <c r="AH441" s="151">
        <v>1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71">
        <v>14</v>
      </c>
      <c r="B442" s="172" t="s">
        <v>3324</v>
      </c>
      <c r="C442" s="188" t="s">
        <v>3325</v>
      </c>
      <c r="D442" s="173" t="s">
        <v>327</v>
      </c>
      <c r="E442" s="174">
        <v>1391.1621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6">
        <v>0</v>
      </c>
      <c r="O442" s="176">
        <f>ROUND(E442*N442,2)</f>
        <v>0</v>
      </c>
      <c r="P442" s="176">
        <v>0</v>
      </c>
      <c r="Q442" s="176">
        <f>ROUND(E442*P442,2)</f>
        <v>0</v>
      </c>
      <c r="R442" s="176" t="s">
        <v>299</v>
      </c>
      <c r="S442" s="176" t="s">
        <v>239</v>
      </c>
      <c r="T442" s="177" t="s">
        <v>300</v>
      </c>
      <c r="U442" s="160">
        <v>0.17100000000000001</v>
      </c>
      <c r="V442" s="160">
        <f>ROUND(E442*U442,2)</f>
        <v>237.89</v>
      </c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415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58"/>
      <c r="B443" s="159"/>
      <c r="C443" s="265" t="s">
        <v>3326</v>
      </c>
      <c r="D443" s="266"/>
      <c r="E443" s="266"/>
      <c r="F443" s="266"/>
      <c r="G443" s="266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58"/>
      <c r="B444" s="159"/>
      <c r="C444" s="201" t="s">
        <v>3674</v>
      </c>
      <c r="D444" s="193"/>
      <c r="E444" s="194">
        <v>264.17160000000001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305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58"/>
      <c r="B445" s="159"/>
      <c r="C445" s="201" t="s">
        <v>3675</v>
      </c>
      <c r="D445" s="193"/>
      <c r="E445" s="194">
        <v>34.257599999999996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305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58"/>
      <c r="B446" s="159"/>
      <c r="C446" s="201" t="s">
        <v>3676</v>
      </c>
      <c r="D446" s="193"/>
      <c r="E446" s="194">
        <v>38.664000000000001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305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58"/>
      <c r="B447" s="159"/>
      <c r="C447" s="201" t="s">
        <v>3677</v>
      </c>
      <c r="D447" s="193"/>
      <c r="E447" s="194">
        <v>250.45670000000001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305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58"/>
      <c r="B448" s="159"/>
      <c r="C448" s="201" t="s">
        <v>3678</v>
      </c>
      <c r="D448" s="193"/>
      <c r="E448" s="194">
        <v>250.44820000000001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305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58"/>
      <c r="B449" s="159"/>
      <c r="C449" s="201" t="s">
        <v>3679</v>
      </c>
      <c r="D449" s="193"/>
      <c r="E449" s="194">
        <v>128.73599999999999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305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">
      <c r="A450" s="158"/>
      <c r="B450" s="159"/>
      <c r="C450" s="205" t="s">
        <v>394</v>
      </c>
      <c r="D450" s="199"/>
      <c r="E450" s="200">
        <v>966.73410000000001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305</v>
      </c>
      <c r="AH450" s="151">
        <v>1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58"/>
      <c r="B451" s="159"/>
      <c r="C451" s="201" t="s">
        <v>3680</v>
      </c>
      <c r="D451" s="193"/>
      <c r="E451" s="194">
        <v>17.32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305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 x14ac:dyDescent="0.2">
      <c r="A452" s="158"/>
      <c r="B452" s="159"/>
      <c r="C452" s="201" t="s">
        <v>3635</v>
      </c>
      <c r="D452" s="193"/>
      <c r="E452" s="194">
        <v>9.5259999999999998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305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58"/>
      <c r="B453" s="159"/>
      <c r="C453" s="201" t="s">
        <v>3636</v>
      </c>
      <c r="D453" s="193"/>
      <c r="E453" s="194">
        <v>9.5039999999999996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305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58"/>
      <c r="B454" s="159"/>
      <c r="C454" s="205" t="s">
        <v>394</v>
      </c>
      <c r="D454" s="199"/>
      <c r="E454" s="200">
        <v>36.35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305</v>
      </c>
      <c r="AH454" s="151">
        <v>1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58"/>
      <c r="B455" s="159"/>
      <c r="C455" s="201" t="s">
        <v>3667</v>
      </c>
      <c r="D455" s="193"/>
      <c r="E455" s="194">
        <v>9.66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305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58"/>
      <c r="B456" s="159"/>
      <c r="C456" s="201" t="s">
        <v>3681</v>
      </c>
      <c r="D456" s="193"/>
      <c r="E456" s="194">
        <v>6.8380000000000001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305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58"/>
      <c r="B457" s="159"/>
      <c r="C457" s="202" t="s">
        <v>319</v>
      </c>
      <c r="D457" s="195"/>
      <c r="E457" s="196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305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58"/>
      <c r="B458" s="159"/>
      <c r="C458" s="203" t="s">
        <v>3588</v>
      </c>
      <c r="D458" s="195"/>
      <c r="E458" s="196">
        <v>3.86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305</v>
      </c>
      <c r="AH458" s="151">
        <v>2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58"/>
      <c r="B459" s="159"/>
      <c r="C459" s="203" t="s">
        <v>3589</v>
      </c>
      <c r="D459" s="195"/>
      <c r="E459" s="196">
        <v>3.07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305</v>
      </c>
      <c r="AH459" s="151">
        <v>2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58"/>
      <c r="B460" s="159"/>
      <c r="C460" s="203" t="s">
        <v>3590</v>
      </c>
      <c r="D460" s="195"/>
      <c r="E460" s="196">
        <v>2.16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305</v>
      </c>
      <c r="AH460" s="151">
        <v>2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58"/>
      <c r="B461" s="159"/>
      <c r="C461" s="203" t="s">
        <v>3591</v>
      </c>
      <c r="D461" s="195"/>
      <c r="E461" s="196">
        <v>2.16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305</v>
      </c>
      <c r="AH461" s="151">
        <v>2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58"/>
      <c r="B462" s="159"/>
      <c r="C462" s="203" t="s">
        <v>3592</v>
      </c>
      <c r="D462" s="195"/>
      <c r="E462" s="196">
        <v>2.15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305</v>
      </c>
      <c r="AH462" s="151">
        <v>2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58"/>
      <c r="B463" s="159"/>
      <c r="C463" s="203" t="s">
        <v>3593</v>
      </c>
      <c r="D463" s="195"/>
      <c r="E463" s="196">
        <v>1.77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305</v>
      </c>
      <c r="AH463" s="151">
        <v>2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58"/>
      <c r="B464" s="159"/>
      <c r="C464" s="203" t="s">
        <v>3682</v>
      </c>
      <c r="D464" s="195"/>
      <c r="E464" s="196">
        <v>1.96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305</v>
      </c>
      <c r="AH464" s="151">
        <v>2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58"/>
      <c r="B465" s="159"/>
      <c r="C465" s="203" t="s">
        <v>3594</v>
      </c>
      <c r="D465" s="195"/>
      <c r="E465" s="196">
        <v>1.97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305</v>
      </c>
      <c r="AH465" s="151">
        <v>2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58"/>
      <c r="B466" s="159"/>
      <c r="C466" s="203" t="s">
        <v>3595</v>
      </c>
      <c r="D466" s="195"/>
      <c r="E466" s="196">
        <v>2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305</v>
      </c>
      <c r="AH466" s="151">
        <v>2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58"/>
      <c r="B467" s="159"/>
      <c r="C467" s="203" t="s">
        <v>3596</v>
      </c>
      <c r="D467" s="195"/>
      <c r="E467" s="196">
        <v>3.33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305</v>
      </c>
      <c r="AH467" s="151">
        <v>2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58"/>
      <c r="B468" s="159"/>
      <c r="C468" s="203" t="s">
        <v>3597</v>
      </c>
      <c r="D468" s="195"/>
      <c r="E468" s="196">
        <v>2.74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305</v>
      </c>
      <c r="AH468" s="151">
        <v>2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">
      <c r="A469" s="158"/>
      <c r="B469" s="159"/>
      <c r="C469" s="203" t="s">
        <v>3598</v>
      </c>
      <c r="D469" s="195"/>
      <c r="E469" s="196">
        <v>2.06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305</v>
      </c>
      <c r="AH469" s="151">
        <v>2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">
      <c r="A470" s="158"/>
      <c r="B470" s="159"/>
      <c r="C470" s="203" t="s">
        <v>3599</v>
      </c>
      <c r="D470" s="195"/>
      <c r="E470" s="196">
        <v>1.56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305</v>
      </c>
      <c r="AH470" s="151">
        <v>2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58"/>
      <c r="B471" s="159"/>
      <c r="C471" s="203" t="s">
        <v>3600</v>
      </c>
      <c r="D471" s="195"/>
      <c r="E471" s="196">
        <v>1.9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305</v>
      </c>
      <c r="AH471" s="151">
        <v>2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 x14ac:dyDescent="0.2">
      <c r="A472" s="158"/>
      <c r="B472" s="159"/>
      <c r="C472" s="203" t="s">
        <v>3601</v>
      </c>
      <c r="D472" s="195"/>
      <c r="E472" s="196">
        <v>1.94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305</v>
      </c>
      <c r="AH472" s="151">
        <v>2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">
      <c r="A473" s="158"/>
      <c r="B473" s="159"/>
      <c r="C473" s="203" t="s">
        <v>3602</v>
      </c>
      <c r="D473" s="195"/>
      <c r="E473" s="196">
        <v>1.8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305</v>
      </c>
      <c r="AH473" s="151">
        <v>2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58"/>
      <c r="B474" s="159"/>
      <c r="C474" s="203" t="s">
        <v>3603</v>
      </c>
      <c r="D474" s="195"/>
      <c r="E474" s="196">
        <v>1.95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305</v>
      </c>
      <c r="AH474" s="151">
        <v>2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 x14ac:dyDescent="0.2">
      <c r="A475" s="158"/>
      <c r="B475" s="159"/>
      <c r="C475" s="203" t="s">
        <v>3604</v>
      </c>
      <c r="D475" s="195"/>
      <c r="E475" s="196">
        <v>1.96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305</v>
      </c>
      <c r="AH475" s="151">
        <v>2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">
      <c r="A476" s="158"/>
      <c r="B476" s="159"/>
      <c r="C476" s="203" t="s">
        <v>3605</v>
      </c>
      <c r="D476" s="195"/>
      <c r="E476" s="196">
        <v>1.96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305</v>
      </c>
      <c r="AH476" s="151">
        <v>2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58"/>
      <c r="B477" s="159"/>
      <c r="C477" s="203" t="s">
        <v>3606</v>
      </c>
      <c r="D477" s="195"/>
      <c r="E477" s="196">
        <v>1.46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305</v>
      </c>
      <c r="AH477" s="151">
        <v>2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58"/>
      <c r="B478" s="159"/>
      <c r="C478" s="203" t="s">
        <v>3607</v>
      </c>
      <c r="D478" s="195"/>
      <c r="E478" s="196">
        <v>1.56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305</v>
      </c>
      <c r="AH478" s="151">
        <v>2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58"/>
      <c r="B479" s="159"/>
      <c r="C479" s="203" t="s">
        <v>3608</v>
      </c>
      <c r="D479" s="195"/>
      <c r="E479" s="196">
        <v>1.56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305</v>
      </c>
      <c r="AH479" s="151">
        <v>2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58"/>
      <c r="B480" s="159"/>
      <c r="C480" s="203" t="s">
        <v>3609</v>
      </c>
      <c r="D480" s="195"/>
      <c r="E480" s="196">
        <v>2.62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305</v>
      </c>
      <c r="AH480" s="151">
        <v>2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 x14ac:dyDescent="0.2">
      <c r="A481" s="158"/>
      <c r="B481" s="159"/>
      <c r="C481" s="203" t="s">
        <v>3610</v>
      </c>
      <c r="D481" s="195"/>
      <c r="E481" s="196">
        <v>3.5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305</v>
      </c>
      <c r="AH481" s="151">
        <v>2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58"/>
      <c r="B482" s="159"/>
      <c r="C482" s="203" t="s">
        <v>3611</v>
      </c>
      <c r="D482" s="195"/>
      <c r="E482" s="196">
        <v>3.3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305</v>
      </c>
      <c r="AH482" s="151">
        <v>2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58"/>
      <c r="B483" s="159"/>
      <c r="C483" s="204" t="s">
        <v>322</v>
      </c>
      <c r="D483" s="197"/>
      <c r="E483" s="198">
        <v>56.3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305</v>
      </c>
      <c r="AH483" s="151">
        <v>3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58"/>
      <c r="B484" s="159"/>
      <c r="C484" s="202" t="s">
        <v>323</v>
      </c>
      <c r="D484" s="195"/>
      <c r="E484" s="196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305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58"/>
      <c r="B485" s="159"/>
      <c r="C485" s="201" t="s">
        <v>3683</v>
      </c>
      <c r="D485" s="193"/>
      <c r="E485" s="194">
        <v>371.58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305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58"/>
      <c r="B486" s="159"/>
      <c r="C486" s="205" t="s">
        <v>394</v>
      </c>
      <c r="D486" s="199"/>
      <c r="E486" s="200">
        <v>388.07799999999997</v>
      </c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305</v>
      </c>
      <c r="AH486" s="151">
        <v>1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71">
        <v>15</v>
      </c>
      <c r="B487" s="172" t="s">
        <v>3327</v>
      </c>
      <c r="C487" s="188" t="s">
        <v>3328</v>
      </c>
      <c r="D487" s="173" t="s">
        <v>298</v>
      </c>
      <c r="E487" s="174">
        <v>661.04273999999998</v>
      </c>
      <c r="F487" s="175"/>
      <c r="G487" s="176">
        <f>ROUND(E487*F487,2)</f>
        <v>0</v>
      </c>
      <c r="H487" s="175"/>
      <c r="I487" s="176">
        <f>ROUND(E487*H487,2)</f>
        <v>0</v>
      </c>
      <c r="J487" s="175"/>
      <c r="K487" s="176">
        <f>ROUND(E487*J487,2)</f>
        <v>0</v>
      </c>
      <c r="L487" s="176">
        <v>21</v>
      </c>
      <c r="M487" s="176">
        <f>G487*(1+L487/100)</f>
        <v>0</v>
      </c>
      <c r="N487" s="176">
        <v>1.3699999999999999E-3</v>
      </c>
      <c r="O487" s="176">
        <f>ROUND(E487*N487,2)</f>
        <v>0.91</v>
      </c>
      <c r="P487" s="176">
        <v>0</v>
      </c>
      <c r="Q487" s="176">
        <f>ROUND(E487*P487,2)</f>
        <v>0</v>
      </c>
      <c r="R487" s="176" t="s">
        <v>299</v>
      </c>
      <c r="S487" s="176" t="s">
        <v>239</v>
      </c>
      <c r="T487" s="177" t="s">
        <v>300</v>
      </c>
      <c r="U487" s="160">
        <v>0.16400000000000001</v>
      </c>
      <c r="V487" s="160">
        <f>ROUND(E487*U487,2)</f>
        <v>108.41</v>
      </c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415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58"/>
      <c r="B488" s="159"/>
      <c r="C488" s="265" t="s">
        <v>3329</v>
      </c>
      <c r="D488" s="266"/>
      <c r="E488" s="266"/>
      <c r="F488" s="266"/>
      <c r="G488" s="266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303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">
      <c r="A489" s="158"/>
      <c r="B489" s="159"/>
      <c r="C489" s="201" t="s">
        <v>3547</v>
      </c>
      <c r="D489" s="193"/>
      <c r="E489" s="194">
        <v>145.29437999999999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305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58"/>
      <c r="B490" s="159"/>
      <c r="C490" s="201" t="s">
        <v>3548</v>
      </c>
      <c r="D490" s="193"/>
      <c r="E490" s="194">
        <v>18.84168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305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">
      <c r="A491" s="158"/>
      <c r="B491" s="159"/>
      <c r="C491" s="201" t="s">
        <v>3549</v>
      </c>
      <c r="D491" s="193"/>
      <c r="E491" s="194">
        <v>21.2652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305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58"/>
      <c r="B492" s="159"/>
      <c r="C492" s="201" t="s">
        <v>3554</v>
      </c>
      <c r="D492" s="193"/>
      <c r="E492" s="194">
        <v>118.96693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305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58"/>
      <c r="B493" s="159"/>
      <c r="C493" s="201" t="s">
        <v>3555</v>
      </c>
      <c r="D493" s="193"/>
      <c r="E493" s="194">
        <v>118.9629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305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58"/>
      <c r="B494" s="159"/>
      <c r="C494" s="201" t="s">
        <v>3556</v>
      </c>
      <c r="D494" s="193"/>
      <c r="E494" s="194">
        <v>61.1496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305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">
      <c r="A495" s="158"/>
      <c r="B495" s="159"/>
      <c r="C495" s="205" t="s">
        <v>394</v>
      </c>
      <c r="D495" s="199"/>
      <c r="E495" s="200">
        <v>484.48068999999998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305</v>
      </c>
      <c r="AH495" s="151">
        <v>1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58"/>
      <c r="B496" s="159"/>
      <c r="C496" s="201" t="s">
        <v>3575</v>
      </c>
      <c r="D496" s="193"/>
      <c r="E496" s="194">
        <v>7.3609999999999998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305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 x14ac:dyDescent="0.2">
      <c r="A497" s="158"/>
      <c r="B497" s="159"/>
      <c r="C497" s="201" t="s">
        <v>3576</v>
      </c>
      <c r="D497" s="193"/>
      <c r="E497" s="194">
        <v>4.0485499999999996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305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58"/>
      <c r="B498" s="159"/>
      <c r="C498" s="201" t="s">
        <v>3577</v>
      </c>
      <c r="D498" s="193"/>
      <c r="E498" s="194">
        <v>4.0392000000000001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305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58"/>
      <c r="B499" s="159"/>
      <c r="C499" s="205" t="s">
        <v>394</v>
      </c>
      <c r="D499" s="199"/>
      <c r="E499" s="200">
        <v>15.44875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305</v>
      </c>
      <c r="AH499" s="151">
        <v>1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 x14ac:dyDescent="0.2">
      <c r="A500" s="158"/>
      <c r="B500" s="159"/>
      <c r="C500" s="201" t="s">
        <v>3684</v>
      </c>
      <c r="D500" s="193"/>
      <c r="E500" s="194">
        <v>4.5884999999999998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305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 x14ac:dyDescent="0.2">
      <c r="A501" s="158"/>
      <c r="B501" s="159"/>
      <c r="C501" s="201" t="s">
        <v>3685</v>
      </c>
      <c r="D501" s="193"/>
      <c r="E501" s="194">
        <v>3.2480500000000001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305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58"/>
      <c r="B502" s="159"/>
      <c r="C502" s="202" t="s">
        <v>319</v>
      </c>
      <c r="D502" s="195"/>
      <c r="E502" s="196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305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58"/>
      <c r="B503" s="159"/>
      <c r="C503" s="203" t="s">
        <v>3588</v>
      </c>
      <c r="D503" s="195"/>
      <c r="E503" s="196">
        <v>3.86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305</v>
      </c>
      <c r="AH503" s="151">
        <v>2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">
      <c r="A504" s="158"/>
      <c r="B504" s="159"/>
      <c r="C504" s="203" t="s">
        <v>3589</v>
      </c>
      <c r="D504" s="195"/>
      <c r="E504" s="196">
        <v>3.07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305</v>
      </c>
      <c r="AH504" s="151">
        <v>2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203" t="s">
        <v>3590</v>
      </c>
      <c r="D505" s="195"/>
      <c r="E505" s="196">
        <v>2.16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305</v>
      </c>
      <c r="AH505" s="151">
        <v>2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 x14ac:dyDescent="0.2">
      <c r="A506" s="158"/>
      <c r="B506" s="159"/>
      <c r="C506" s="203" t="s">
        <v>3591</v>
      </c>
      <c r="D506" s="195"/>
      <c r="E506" s="196">
        <v>2.16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305</v>
      </c>
      <c r="AH506" s="151">
        <v>2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58"/>
      <c r="B507" s="159"/>
      <c r="C507" s="203" t="s">
        <v>3592</v>
      </c>
      <c r="D507" s="195"/>
      <c r="E507" s="196">
        <v>2.15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305</v>
      </c>
      <c r="AH507" s="151">
        <v>2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 x14ac:dyDescent="0.2">
      <c r="A508" s="158"/>
      <c r="B508" s="159"/>
      <c r="C508" s="203" t="s">
        <v>3593</v>
      </c>
      <c r="D508" s="195"/>
      <c r="E508" s="196">
        <v>1.77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305</v>
      </c>
      <c r="AH508" s="151">
        <v>2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">
      <c r="A509" s="158"/>
      <c r="B509" s="159"/>
      <c r="C509" s="203" t="s">
        <v>3682</v>
      </c>
      <c r="D509" s="195"/>
      <c r="E509" s="196">
        <v>1.96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305</v>
      </c>
      <c r="AH509" s="151">
        <v>2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 x14ac:dyDescent="0.2">
      <c r="A510" s="158"/>
      <c r="B510" s="159"/>
      <c r="C510" s="203" t="s">
        <v>3594</v>
      </c>
      <c r="D510" s="195"/>
      <c r="E510" s="196">
        <v>1.97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305</v>
      </c>
      <c r="AH510" s="151">
        <v>2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">
      <c r="A511" s="158"/>
      <c r="B511" s="159"/>
      <c r="C511" s="203" t="s">
        <v>3595</v>
      </c>
      <c r="D511" s="195"/>
      <c r="E511" s="196">
        <v>2</v>
      </c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305</v>
      </c>
      <c r="AH511" s="151">
        <v>2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58"/>
      <c r="B512" s="159"/>
      <c r="C512" s="203" t="s">
        <v>3596</v>
      </c>
      <c r="D512" s="195"/>
      <c r="E512" s="196">
        <v>3.33</v>
      </c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305</v>
      </c>
      <c r="AH512" s="151">
        <v>2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58"/>
      <c r="B513" s="159"/>
      <c r="C513" s="203" t="s">
        <v>3597</v>
      </c>
      <c r="D513" s="195"/>
      <c r="E513" s="196">
        <v>2.74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305</v>
      </c>
      <c r="AH513" s="151">
        <v>2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">
      <c r="A514" s="158"/>
      <c r="B514" s="159"/>
      <c r="C514" s="203" t="s">
        <v>3598</v>
      </c>
      <c r="D514" s="195"/>
      <c r="E514" s="196">
        <v>2.06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305</v>
      </c>
      <c r="AH514" s="151">
        <v>2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58"/>
      <c r="B515" s="159"/>
      <c r="C515" s="203" t="s">
        <v>3599</v>
      </c>
      <c r="D515" s="195"/>
      <c r="E515" s="196">
        <v>1.56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305</v>
      </c>
      <c r="AH515" s="151">
        <v>2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58"/>
      <c r="B516" s="159"/>
      <c r="C516" s="203" t="s">
        <v>3600</v>
      </c>
      <c r="D516" s="195"/>
      <c r="E516" s="196">
        <v>1.9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305</v>
      </c>
      <c r="AH516" s="151">
        <v>2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58"/>
      <c r="B517" s="159"/>
      <c r="C517" s="203" t="s">
        <v>3601</v>
      </c>
      <c r="D517" s="195"/>
      <c r="E517" s="196">
        <v>1.94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305</v>
      </c>
      <c r="AH517" s="151">
        <v>2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58"/>
      <c r="B518" s="159"/>
      <c r="C518" s="203" t="s">
        <v>3602</v>
      </c>
      <c r="D518" s="195"/>
      <c r="E518" s="196">
        <v>1.8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305</v>
      </c>
      <c r="AH518" s="151">
        <v>2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 x14ac:dyDescent="0.2">
      <c r="A519" s="158"/>
      <c r="B519" s="159"/>
      <c r="C519" s="203" t="s">
        <v>3603</v>
      </c>
      <c r="D519" s="195"/>
      <c r="E519" s="196">
        <v>1.95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305</v>
      </c>
      <c r="AH519" s="151">
        <v>2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 x14ac:dyDescent="0.2">
      <c r="A520" s="158"/>
      <c r="B520" s="159"/>
      <c r="C520" s="203" t="s">
        <v>3604</v>
      </c>
      <c r="D520" s="195"/>
      <c r="E520" s="196">
        <v>1.96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305</v>
      </c>
      <c r="AH520" s="151">
        <v>2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58"/>
      <c r="B521" s="159"/>
      <c r="C521" s="203" t="s">
        <v>3605</v>
      </c>
      <c r="D521" s="195"/>
      <c r="E521" s="196">
        <v>1.96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305</v>
      </c>
      <c r="AH521" s="151">
        <v>2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">
      <c r="A522" s="158"/>
      <c r="B522" s="159"/>
      <c r="C522" s="203" t="s">
        <v>3606</v>
      </c>
      <c r="D522" s="195"/>
      <c r="E522" s="196">
        <v>1.46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305</v>
      </c>
      <c r="AH522" s="151">
        <v>2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 x14ac:dyDescent="0.2">
      <c r="A523" s="158"/>
      <c r="B523" s="159"/>
      <c r="C523" s="203" t="s">
        <v>3607</v>
      </c>
      <c r="D523" s="195"/>
      <c r="E523" s="196">
        <v>1.56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305</v>
      </c>
      <c r="AH523" s="151">
        <v>2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 x14ac:dyDescent="0.2">
      <c r="A524" s="158"/>
      <c r="B524" s="159"/>
      <c r="C524" s="203" t="s">
        <v>3608</v>
      </c>
      <c r="D524" s="195"/>
      <c r="E524" s="196">
        <v>1.56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305</v>
      </c>
      <c r="AH524" s="151">
        <v>2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58"/>
      <c r="B525" s="159"/>
      <c r="C525" s="203" t="s">
        <v>3609</v>
      </c>
      <c r="D525" s="195"/>
      <c r="E525" s="196">
        <v>2.62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305</v>
      </c>
      <c r="AH525" s="151">
        <v>2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58"/>
      <c r="B526" s="159"/>
      <c r="C526" s="203" t="s">
        <v>3610</v>
      </c>
      <c r="D526" s="195"/>
      <c r="E526" s="196">
        <v>3.5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305</v>
      </c>
      <c r="AH526" s="151">
        <v>2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58"/>
      <c r="B527" s="159"/>
      <c r="C527" s="203" t="s">
        <v>3611</v>
      </c>
      <c r="D527" s="195"/>
      <c r="E527" s="196">
        <v>3.3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305</v>
      </c>
      <c r="AH527" s="151">
        <v>2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58"/>
      <c r="B528" s="159"/>
      <c r="C528" s="204" t="s">
        <v>322</v>
      </c>
      <c r="D528" s="197"/>
      <c r="E528" s="198">
        <v>56.3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305</v>
      </c>
      <c r="AH528" s="151">
        <v>3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 x14ac:dyDescent="0.2">
      <c r="A529" s="158"/>
      <c r="B529" s="159"/>
      <c r="C529" s="202" t="s">
        <v>323</v>
      </c>
      <c r="D529" s="195"/>
      <c r="E529" s="196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305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">
      <c r="A530" s="158"/>
      <c r="B530" s="159"/>
      <c r="C530" s="201" t="s">
        <v>3686</v>
      </c>
      <c r="D530" s="193"/>
      <c r="E530" s="194">
        <v>153.27674999999999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305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 x14ac:dyDescent="0.2">
      <c r="A531" s="158"/>
      <c r="B531" s="159"/>
      <c r="C531" s="205" t="s">
        <v>394</v>
      </c>
      <c r="D531" s="199"/>
      <c r="E531" s="200">
        <v>161.11330000000001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305</v>
      </c>
      <c r="AH531" s="151">
        <v>1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71">
        <v>16</v>
      </c>
      <c r="B532" s="172" t="s">
        <v>3330</v>
      </c>
      <c r="C532" s="188" t="s">
        <v>3331</v>
      </c>
      <c r="D532" s="173" t="s">
        <v>298</v>
      </c>
      <c r="E532" s="174">
        <v>661.04273999999998</v>
      </c>
      <c r="F532" s="175"/>
      <c r="G532" s="176">
        <f>ROUND(E532*F532,2)</f>
        <v>0</v>
      </c>
      <c r="H532" s="175"/>
      <c r="I532" s="176">
        <f>ROUND(E532*H532,2)</f>
        <v>0</v>
      </c>
      <c r="J532" s="175"/>
      <c r="K532" s="176">
        <f>ROUND(E532*J532,2)</f>
        <v>0</v>
      </c>
      <c r="L532" s="176">
        <v>21</v>
      </c>
      <c r="M532" s="176">
        <f>G532*(1+L532/100)</f>
        <v>0</v>
      </c>
      <c r="N532" s="176">
        <v>0</v>
      </c>
      <c r="O532" s="176">
        <f>ROUND(E532*N532,2)</f>
        <v>0</v>
      </c>
      <c r="P532" s="176">
        <v>0</v>
      </c>
      <c r="Q532" s="176">
        <f>ROUND(E532*P532,2)</f>
        <v>0</v>
      </c>
      <c r="R532" s="176" t="s">
        <v>299</v>
      </c>
      <c r="S532" s="176" t="s">
        <v>239</v>
      </c>
      <c r="T532" s="177" t="s">
        <v>300</v>
      </c>
      <c r="U532" s="160">
        <v>4.8000000000000001E-2</v>
      </c>
      <c r="V532" s="160">
        <f>ROUND(E532*U532,2)</f>
        <v>31.73</v>
      </c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415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 x14ac:dyDescent="0.2">
      <c r="A533" s="158"/>
      <c r="B533" s="159"/>
      <c r="C533" s="265" t="s">
        <v>3332</v>
      </c>
      <c r="D533" s="266"/>
      <c r="E533" s="266"/>
      <c r="F533" s="266"/>
      <c r="G533" s="266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58"/>
      <c r="B534" s="159"/>
      <c r="C534" s="201" t="s">
        <v>3547</v>
      </c>
      <c r="D534" s="193"/>
      <c r="E534" s="194">
        <v>145.29437999999999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305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58"/>
      <c r="B535" s="159"/>
      <c r="C535" s="201" t="s">
        <v>3548</v>
      </c>
      <c r="D535" s="193"/>
      <c r="E535" s="194">
        <v>18.84168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305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 x14ac:dyDescent="0.2">
      <c r="A536" s="158"/>
      <c r="B536" s="159"/>
      <c r="C536" s="201" t="s">
        <v>3549</v>
      </c>
      <c r="D536" s="193"/>
      <c r="E536" s="194">
        <v>21.2652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305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58"/>
      <c r="B537" s="159"/>
      <c r="C537" s="201" t="s">
        <v>3554</v>
      </c>
      <c r="D537" s="193"/>
      <c r="E537" s="194">
        <v>118.96693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305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 x14ac:dyDescent="0.2">
      <c r="A538" s="158"/>
      <c r="B538" s="159"/>
      <c r="C538" s="201" t="s">
        <v>3555</v>
      </c>
      <c r="D538" s="193"/>
      <c r="E538" s="194">
        <v>118.9629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305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58"/>
      <c r="B539" s="159"/>
      <c r="C539" s="201" t="s">
        <v>3556</v>
      </c>
      <c r="D539" s="193"/>
      <c r="E539" s="194">
        <v>61.1496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305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">
      <c r="A540" s="158"/>
      <c r="B540" s="159"/>
      <c r="C540" s="205" t="s">
        <v>394</v>
      </c>
      <c r="D540" s="199"/>
      <c r="E540" s="200">
        <v>484.48068999999998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305</v>
      </c>
      <c r="AH540" s="151">
        <v>1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 x14ac:dyDescent="0.2">
      <c r="A541" s="158"/>
      <c r="B541" s="159"/>
      <c r="C541" s="201" t="s">
        <v>3575</v>
      </c>
      <c r="D541" s="193"/>
      <c r="E541" s="194">
        <v>7.3609999999999998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305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 x14ac:dyDescent="0.2">
      <c r="A542" s="158"/>
      <c r="B542" s="159"/>
      <c r="C542" s="201" t="s">
        <v>3576</v>
      </c>
      <c r="D542" s="193"/>
      <c r="E542" s="194">
        <v>4.0485499999999996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305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">
      <c r="A543" s="158"/>
      <c r="B543" s="159"/>
      <c r="C543" s="201" t="s">
        <v>3577</v>
      </c>
      <c r="D543" s="193"/>
      <c r="E543" s="194">
        <v>4.0392000000000001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305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 x14ac:dyDescent="0.2">
      <c r="A544" s="158"/>
      <c r="B544" s="159"/>
      <c r="C544" s="205" t="s">
        <v>394</v>
      </c>
      <c r="D544" s="199"/>
      <c r="E544" s="200">
        <v>15.44875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305</v>
      </c>
      <c r="AH544" s="151">
        <v>1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">
      <c r="A545" s="158"/>
      <c r="B545" s="159"/>
      <c r="C545" s="201" t="s">
        <v>3684</v>
      </c>
      <c r="D545" s="193"/>
      <c r="E545" s="194">
        <v>4.5884999999999998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305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 x14ac:dyDescent="0.2">
      <c r="A546" s="158"/>
      <c r="B546" s="159"/>
      <c r="C546" s="201" t="s">
        <v>3685</v>
      </c>
      <c r="D546" s="193"/>
      <c r="E546" s="194">
        <v>3.2480500000000001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305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">
      <c r="A547" s="158"/>
      <c r="B547" s="159"/>
      <c r="C547" s="202" t="s">
        <v>319</v>
      </c>
      <c r="D547" s="195"/>
      <c r="E547" s="196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305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58"/>
      <c r="B548" s="159"/>
      <c r="C548" s="203" t="s">
        <v>3588</v>
      </c>
      <c r="D548" s="195"/>
      <c r="E548" s="196">
        <v>3.86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305</v>
      </c>
      <c r="AH548" s="151">
        <v>2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 x14ac:dyDescent="0.2">
      <c r="A549" s="158"/>
      <c r="B549" s="159"/>
      <c r="C549" s="203" t="s">
        <v>3589</v>
      </c>
      <c r="D549" s="195"/>
      <c r="E549" s="196">
        <v>3.07</v>
      </c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305</v>
      </c>
      <c r="AH549" s="151">
        <v>2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 x14ac:dyDescent="0.2">
      <c r="A550" s="158"/>
      <c r="B550" s="159"/>
      <c r="C550" s="203" t="s">
        <v>3590</v>
      </c>
      <c r="D550" s="195"/>
      <c r="E550" s="196">
        <v>2.16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305</v>
      </c>
      <c r="AH550" s="151">
        <v>2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58"/>
      <c r="B551" s="159"/>
      <c r="C551" s="203" t="s">
        <v>3591</v>
      </c>
      <c r="D551" s="195"/>
      <c r="E551" s="196">
        <v>2.16</v>
      </c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305</v>
      </c>
      <c r="AH551" s="151">
        <v>2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 x14ac:dyDescent="0.2">
      <c r="A552" s="158"/>
      <c r="B552" s="159"/>
      <c r="C552" s="203" t="s">
        <v>3592</v>
      </c>
      <c r="D552" s="195"/>
      <c r="E552" s="196">
        <v>2.15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305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58"/>
      <c r="B553" s="159"/>
      <c r="C553" s="203" t="s">
        <v>3593</v>
      </c>
      <c r="D553" s="195"/>
      <c r="E553" s="196">
        <v>1.77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305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">
      <c r="A554" s="158"/>
      <c r="B554" s="159"/>
      <c r="C554" s="203" t="s">
        <v>3682</v>
      </c>
      <c r="D554" s="195"/>
      <c r="E554" s="196">
        <v>1.96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305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 x14ac:dyDescent="0.2">
      <c r="A555" s="158"/>
      <c r="B555" s="159"/>
      <c r="C555" s="203" t="s">
        <v>3594</v>
      </c>
      <c r="D555" s="195"/>
      <c r="E555" s="196">
        <v>1.97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305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 x14ac:dyDescent="0.2">
      <c r="A556" s="158"/>
      <c r="B556" s="159"/>
      <c r="C556" s="203" t="s">
        <v>3595</v>
      </c>
      <c r="D556" s="195"/>
      <c r="E556" s="196">
        <v>2</v>
      </c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305</v>
      </c>
      <c r="AH556" s="151">
        <v>2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58"/>
      <c r="B557" s="159"/>
      <c r="C557" s="203" t="s">
        <v>3596</v>
      </c>
      <c r="D557" s="195"/>
      <c r="E557" s="196">
        <v>3.33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305</v>
      </c>
      <c r="AH557" s="151">
        <v>2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 x14ac:dyDescent="0.2">
      <c r="A558" s="158"/>
      <c r="B558" s="159"/>
      <c r="C558" s="203" t="s">
        <v>3597</v>
      </c>
      <c r="D558" s="195"/>
      <c r="E558" s="196">
        <v>2.74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305</v>
      </c>
      <c r="AH558" s="151">
        <v>2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">
      <c r="A559" s="158"/>
      <c r="B559" s="159"/>
      <c r="C559" s="203" t="s">
        <v>3598</v>
      </c>
      <c r="D559" s="195"/>
      <c r="E559" s="196">
        <v>2.06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305</v>
      </c>
      <c r="AH559" s="151">
        <v>2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58"/>
      <c r="B560" s="159"/>
      <c r="C560" s="203" t="s">
        <v>3599</v>
      </c>
      <c r="D560" s="195"/>
      <c r="E560" s="196">
        <v>1.56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305</v>
      </c>
      <c r="AH560" s="151">
        <v>2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 x14ac:dyDescent="0.2">
      <c r="A561" s="158"/>
      <c r="B561" s="159"/>
      <c r="C561" s="203" t="s">
        <v>3600</v>
      </c>
      <c r="D561" s="195"/>
      <c r="E561" s="196">
        <v>1.9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305</v>
      </c>
      <c r="AH561" s="151">
        <v>2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 x14ac:dyDescent="0.2">
      <c r="A562" s="158"/>
      <c r="B562" s="159"/>
      <c r="C562" s="203" t="s">
        <v>3601</v>
      </c>
      <c r="D562" s="195"/>
      <c r="E562" s="196">
        <v>1.94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305</v>
      </c>
      <c r="AH562" s="151">
        <v>2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">
      <c r="A563" s="158"/>
      <c r="B563" s="159"/>
      <c r="C563" s="203" t="s">
        <v>3602</v>
      </c>
      <c r="D563" s="195"/>
      <c r="E563" s="196">
        <v>1.8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305</v>
      </c>
      <c r="AH563" s="151">
        <v>2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58"/>
      <c r="B564" s="159"/>
      <c r="C564" s="203" t="s">
        <v>3603</v>
      </c>
      <c r="D564" s="195"/>
      <c r="E564" s="196">
        <v>1.95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305</v>
      </c>
      <c r="AH564" s="151">
        <v>2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 x14ac:dyDescent="0.2">
      <c r="A565" s="158"/>
      <c r="B565" s="159"/>
      <c r="C565" s="203" t="s">
        <v>3604</v>
      </c>
      <c r="D565" s="195"/>
      <c r="E565" s="196">
        <v>1.96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305</v>
      </c>
      <c r="AH565" s="151">
        <v>2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58"/>
      <c r="B566" s="159"/>
      <c r="C566" s="203" t="s">
        <v>3605</v>
      </c>
      <c r="D566" s="195"/>
      <c r="E566" s="196">
        <v>1.96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305</v>
      </c>
      <c r="AH566" s="151">
        <v>2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 x14ac:dyDescent="0.2">
      <c r="A567" s="158"/>
      <c r="B567" s="159"/>
      <c r="C567" s="203" t="s">
        <v>3606</v>
      </c>
      <c r="D567" s="195"/>
      <c r="E567" s="196">
        <v>1.46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305</v>
      </c>
      <c r="AH567" s="151">
        <v>2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">
      <c r="A568" s="158"/>
      <c r="B568" s="159"/>
      <c r="C568" s="203" t="s">
        <v>3607</v>
      </c>
      <c r="D568" s="195"/>
      <c r="E568" s="196">
        <v>1.56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305</v>
      </c>
      <c r="AH568" s="151">
        <v>2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">
      <c r="A569" s="158"/>
      <c r="B569" s="159"/>
      <c r="C569" s="203" t="s">
        <v>3608</v>
      </c>
      <c r="D569" s="195"/>
      <c r="E569" s="196">
        <v>1.56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305</v>
      </c>
      <c r="AH569" s="151">
        <v>2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 x14ac:dyDescent="0.2">
      <c r="A570" s="158"/>
      <c r="B570" s="159"/>
      <c r="C570" s="203" t="s">
        <v>3609</v>
      </c>
      <c r="D570" s="195"/>
      <c r="E570" s="196">
        <v>2.62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305</v>
      </c>
      <c r="AH570" s="151">
        <v>2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">
      <c r="A571" s="158"/>
      <c r="B571" s="159"/>
      <c r="C571" s="203" t="s">
        <v>3610</v>
      </c>
      <c r="D571" s="195"/>
      <c r="E571" s="196">
        <v>3.5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305</v>
      </c>
      <c r="AH571" s="151">
        <v>2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">
      <c r="A572" s="158"/>
      <c r="B572" s="159"/>
      <c r="C572" s="203" t="s">
        <v>3611</v>
      </c>
      <c r="D572" s="195"/>
      <c r="E572" s="196">
        <v>3.3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305</v>
      </c>
      <c r="AH572" s="151">
        <v>2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">
      <c r="A573" s="158"/>
      <c r="B573" s="159"/>
      <c r="C573" s="204" t="s">
        <v>322</v>
      </c>
      <c r="D573" s="197"/>
      <c r="E573" s="198">
        <v>56.3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305</v>
      </c>
      <c r="AH573" s="151">
        <v>3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58"/>
      <c r="B574" s="159"/>
      <c r="C574" s="202" t="s">
        <v>323</v>
      </c>
      <c r="D574" s="195"/>
      <c r="E574" s="196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305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">
      <c r="A575" s="158"/>
      <c r="B575" s="159"/>
      <c r="C575" s="201" t="s">
        <v>3686</v>
      </c>
      <c r="D575" s="193"/>
      <c r="E575" s="194">
        <v>153.27674999999999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305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">
      <c r="A576" s="158"/>
      <c r="B576" s="159"/>
      <c r="C576" s="205" t="s">
        <v>394</v>
      </c>
      <c r="D576" s="199"/>
      <c r="E576" s="200">
        <v>161.11330000000001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305</v>
      </c>
      <c r="AH576" s="151">
        <v>1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71">
        <v>17</v>
      </c>
      <c r="B577" s="172" t="s">
        <v>3333</v>
      </c>
      <c r="C577" s="188" t="s">
        <v>3334</v>
      </c>
      <c r="D577" s="173" t="s">
        <v>298</v>
      </c>
      <c r="E577" s="174">
        <v>1237.1082100000001</v>
      </c>
      <c r="F577" s="175"/>
      <c r="G577" s="176">
        <f>ROUND(E577*F577,2)</f>
        <v>0</v>
      </c>
      <c r="H577" s="175"/>
      <c r="I577" s="176">
        <f>ROUND(E577*H577,2)</f>
        <v>0</v>
      </c>
      <c r="J577" s="175"/>
      <c r="K577" s="176">
        <f>ROUND(E577*J577,2)</f>
        <v>0</v>
      </c>
      <c r="L577" s="176">
        <v>21</v>
      </c>
      <c r="M577" s="176">
        <f>G577*(1+L577/100)</f>
        <v>0</v>
      </c>
      <c r="N577" s="176">
        <v>0</v>
      </c>
      <c r="O577" s="176">
        <f>ROUND(E577*N577,2)</f>
        <v>0</v>
      </c>
      <c r="P577" s="176">
        <v>0</v>
      </c>
      <c r="Q577" s="176">
        <f>ROUND(E577*P577,2)</f>
        <v>0</v>
      </c>
      <c r="R577" s="176" t="s">
        <v>299</v>
      </c>
      <c r="S577" s="176" t="s">
        <v>239</v>
      </c>
      <c r="T577" s="177" t="s">
        <v>300</v>
      </c>
      <c r="U577" s="160">
        <v>0.34499999999999997</v>
      </c>
      <c r="V577" s="160">
        <f>ROUND(E577*U577,2)</f>
        <v>426.8</v>
      </c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415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58"/>
      <c r="B578" s="159"/>
      <c r="C578" s="265" t="s">
        <v>3335</v>
      </c>
      <c r="D578" s="266"/>
      <c r="E578" s="266"/>
      <c r="F578" s="266"/>
      <c r="G578" s="266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303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58"/>
      <c r="B579" s="159"/>
      <c r="C579" s="201" t="s">
        <v>3548</v>
      </c>
      <c r="D579" s="193"/>
      <c r="E579" s="194">
        <v>18.84168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305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 x14ac:dyDescent="0.2">
      <c r="A580" s="158"/>
      <c r="B580" s="159"/>
      <c r="C580" s="201" t="s">
        <v>3549</v>
      </c>
      <c r="D580" s="193"/>
      <c r="E580" s="194">
        <v>21.2652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305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 x14ac:dyDescent="0.2">
      <c r="A581" s="158"/>
      <c r="B581" s="159"/>
      <c r="C581" s="201" t="s">
        <v>3550</v>
      </c>
      <c r="D581" s="193"/>
      <c r="E581" s="194">
        <v>92.945160000000001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305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58"/>
      <c r="B582" s="159"/>
      <c r="C582" s="201" t="s">
        <v>3551</v>
      </c>
      <c r="D582" s="193"/>
      <c r="E582" s="194">
        <v>53.010759999999998</v>
      </c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305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 x14ac:dyDescent="0.2">
      <c r="A583" s="158"/>
      <c r="B583" s="159"/>
      <c r="C583" s="201" t="s">
        <v>3552</v>
      </c>
      <c r="D583" s="193"/>
      <c r="E583" s="194">
        <v>42.185369999999999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305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 x14ac:dyDescent="0.2">
      <c r="A584" s="158"/>
      <c r="B584" s="159"/>
      <c r="C584" s="201" t="s">
        <v>3553</v>
      </c>
      <c r="D584" s="193"/>
      <c r="E584" s="194">
        <v>34.967790000000001</v>
      </c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305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58"/>
      <c r="B585" s="159"/>
      <c r="C585" s="201" t="s">
        <v>3556</v>
      </c>
      <c r="D585" s="193"/>
      <c r="E585" s="194">
        <v>61.1496</v>
      </c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305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 x14ac:dyDescent="0.2">
      <c r="A586" s="158"/>
      <c r="B586" s="159"/>
      <c r="C586" s="201" t="s">
        <v>3557</v>
      </c>
      <c r="D586" s="193"/>
      <c r="E586" s="194">
        <v>54.159030000000001</v>
      </c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305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 x14ac:dyDescent="0.2">
      <c r="A587" s="158"/>
      <c r="B587" s="159"/>
      <c r="C587" s="201" t="s">
        <v>3558</v>
      </c>
      <c r="D587" s="193"/>
      <c r="E587" s="194">
        <v>59.650500000000001</v>
      </c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305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">
      <c r="A588" s="158"/>
      <c r="B588" s="159"/>
      <c r="C588" s="205" t="s">
        <v>394</v>
      </c>
      <c r="D588" s="199"/>
      <c r="E588" s="200">
        <v>438.17507999999998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305</v>
      </c>
      <c r="AH588" s="151">
        <v>1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 x14ac:dyDescent="0.2">
      <c r="A589" s="158"/>
      <c r="B589" s="159"/>
      <c r="C589" s="201" t="s">
        <v>3559</v>
      </c>
      <c r="D589" s="193"/>
      <c r="E589" s="194">
        <v>65.595600000000005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305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 x14ac:dyDescent="0.2">
      <c r="A590" s="158"/>
      <c r="B590" s="159"/>
      <c r="C590" s="201" t="s">
        <v>3560</v>
      </c>
      <c r="D590" s="193"/>
      <c r="E590" s="194">
        <v>57.059100000000001</v>
      </c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305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 x14ac:dyDescent="0.2">
      <c r="A591" s="158"/>
      <c r="B591" s="159"/>
      <c r="C591" s="201" t="s">
        <v>3561</v>
      </c>
      <c r="D591" s="193"/>
      <c r="E591" s="194">
        <v>46.573799999999999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305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 x14ac:dyDescent="0.2">
      <c r="A592" s="158"/>
      <c r="B592" s="159"/>
      <c r="C592" s="201" t="s">
        <v>3562</v>
      </c>
      <c r="D592" s="193"/>
      <c r="E592" s="194">
        <v>32.4375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305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 x14ac:dyDescent="0.2">
      <c r="A593" s="158"/>
      <c r="B593" s="159"/>
      <c r="C593" s="201" t="s">
        <v>3563</v>
      </c>
      <c r="D593" s="193"/>
      <c r="E593" s="194">
        <v>51.220999999999997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305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 x14ac:dyDescent="0.2">
      <c r="A594" s="158"/>
      <c r="B594" s="159"/>
      <c r="C594" s="201" t="s">
        <v>3564</v>
      </c>
      <c r="D594" s="193"/>
      <c r="E594" s="194">
        <v>60.7012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305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 x14ac:dyDescent="0.2">
      <c r="A595" s="158"/>
      <c r="B595" s="159"/>
      <c r="C595" s="201" t="s">
        <v>3565</v>
      </c>
      <c r="D595" s="193"/>
      <c r="E595" s="194">
        <v>53.423250000000003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305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 x14ac:dyDescent="0.2">
      <c r="A596" s="158"/>
      <c r="B596" s="159"/>
      <c r="C596" s="201" t="s">
        <v>3566</v>
      </c>
      <c r="D596" s="193"/>
      <c r="E596" s="194">
        <v>44.849029999999999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305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 x14ac:dyDescent="0.2">
      <c r="A597" s="158"/>
      <c r="B597" s="159"/>
      <c r="C597" s="201" t="s">
        <v>3567</v>
      </c>
      <c r="D597" s="193"/>
      <c r="E597" s="194">
        <v>82.2624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305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 x14ac:dyDescent="0.2">
      <c r="A598" s="158"/>
      <c r="B598" s="159"/>
      <c r="C598" s="205" t="s">
        <v>394</v>
      </c>
      <c r="D598" s="199"/>
      <c r="E598" s="200">
        <v>494.12288000000001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305</v>
      </c>
      <c r="AH598" s="151">
        <v>1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 x14ac:dyDescent="0.2">
      <c r="A599" s="158"/>
      <c r="B599" s="159"/>
      <c r="C599" s="201" t="s">
        <v>3568</v>
      </c>
      <c r="D599" s="193"/>
      <c r="E599" s="194">
        <v>8.0579999999999998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305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 x14ac:dyDescent="0.2">
      <c r="A600" s="158"/>
      <c r="B600" s="159"/>
      <c r="C600" s="201" t="s">
        <v>3569</v>
      </c>
      <c r="D600" s="193"/>
      <c r="E600" s="194">
        <v>3.7604000000000002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305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 x14ac:dyDescent="0.2">
      <c r="A601" s="158"/>
      <c r="B601" s="159"/>
      <c r="C601" s="201" t="s">
        <v>3570</v>
      </c>
      <c r="D601" s="193"/>
      <c r="E601" s="194">
        <v>2.3715000000000002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305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 x14ac:dyDescent="0.2">
      <c r="A602" s="158"/>
      <c r="B602" s="159"/>
      <c r="C602" s="201" t="s">
        <v>3571</v>
      </c>
      <c r="D602" s="193"/>
      <c r="E602" s="194">
        <v>2.2567499999999998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305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 x14ac:dyDescent="0.2">
      <c r="A603" s="158"/>
      <c r="B603" s="159"/>
      <c r="C603" s="201" t="s">
        <v>3572</v>
      </c>
      <c r="D603" s="193"/>
      <c r="E603" s="194">
        <v>12.452500000000001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305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 x14ac:dyDescent="0.2">
      <c r="A604" s="158"/>
      <c r="B604" s="159"/>
      <c r="C604" s="201" t="s">
        <v>3573</v>
      </c>
      <c r="D604" s="193"/>
      <c r="E604" s="194">
        <v>13.685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305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 x14ac:dyDescent="0.2">
      <c r="A605" s="158"/>
      <c r="B605" s="159"/>
      <c r="C605" s="201" t="s">
        <v>3574</v>
      </c>
      <c r="D605" s="193"/>
      <c r="E605" s="194">
        <v>14.407500000000001</v>
      </c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305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 x14ac:dyDescent="0.2">
      <c r="A606" s="158"/>
      <c r="B606" s="159"/>
      <c r="C606" s="201" t="s">
        <v>3575</v>
      </c>
      <c r="D606" s="193"/>
      <c r="E606" s="194">
        <v>7.3609999999999998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305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 x14ac:dyDescent="0.2">
      <c r="A607" s="158"/>
      <c r="B607" s="159"/>
      <c r="C607" s="201" t="s">
        <v>3576</v>
      </c>
      <c r="D607" s="193"/>
      <c r="E607" s="194">
        <v>4.0485499999999996</v>
      </c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305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 x14ac:dyDescent="0.2">
      <c r="A608" s="158"/>
      <c r="B608" s="159"/>
      <c r="C608" s="201" t="s">
        <v>3577</v>
      </c>
      <c r="D608" s="193"/>
      <c r="E608" s="194">
        <v>4.0392000000000001</v>
      </c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305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 x14ac:dyDescent="0.2">
      <c r="A609" s="158"/>
      <c r="B609" s="159"/>
      <c r="C609" s="201" t="s">
        <v>3578</v>
      </c>
      <c r="D609" s="193"/>
      <c r="E609" s="194">
        <v>3.7306499999999998</v>
      </c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305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58"/>
      <c r="B610" s="159"/>
      <c r="C610" s="201" t="s">
        <v>3579</v>
      </c>
      <c r="D610" s="193"/>
      <c r="E610" s="194">
        <v>2.9376000000000002</v>
      </c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305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 x14ac:dyDescent="0.2">
      <c r="A611" s="158"/>
      <c r="B611" s="159"/>
      <c r="C611" s="201" t="s">
        <v>3580</v>
      </c>
      <c r="D611" s="193"/>
      <c r="E611" s="194">
        <v>3.4969000000000001</v>
      </c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305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 x14ac:dyDescent="0.2">
      <c r="A612" s="158"/>
      <c r="B612" s="159"/>
      <c r="C612" s="201" t="s">
        <v>3581</v>
      </c>
      <c r="D612" s="193"/>
      <c r="E612" s="194">
        <v>2.8611</v>
      </c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305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 x14ac:dyDescent="0.2">
      <c r="A613" s="158"/>
      <c r="B613" s="159"/>
      <c r="C613" s="205" t="s">
        <v>394</v>
      </c>
      <c r="D613" s="199"/>
      <c r="E613" s="200">
        <v>85.466650000000001</v>
      </c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305</v>
      </c>
      <c r="AH613" s="151">
        <v>1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 x14ac:dyDescent="0.2">
      <c r="A614" s="158"/>
      <c r="B614" s="159"/>
      <c r="C614" s="201" t="s">
        <v>3582</v>
      </c>
      <c r="D614" s="193"/>
      <c r="E614" s="194">
        <v>3.774</v>
      </c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305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 x14ac:dyDescent="0.2">
      <c r="A615" s="158"/>
      <c r="B615" s="159"/>
      <c r="C615" s="201" t="s">
        <v>3583</v>
      </c>
      <c r="D615" s="193"/>
      <c r="E615" s="194">
        <v>1.887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305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 x14ac:dyDescent="0.2">
      <c r="A616" s="158"/>
      <c r="B616" s="159"/>
      <c r="C616" s="201" t="s">
        <v>3584</v>
      </c>
      <c r="D616" s="193"/>
      <c r="E616" s="194">
        <v>1.6319999999999999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305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 x14ac:dyDescent="0.2">
      <c r="A617" s="158"/>
      <c r="B617" s="159"/>
      <c r="C617" s="201" t="s">
        <v>3585</v>
      </c>
      <c r="D617" s="193"/>
      <c r="E617" s="194">
        <v>1.6319999999999999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305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 x14ac:dyDescent="0.2">
      <c r="A618" s="158"/>
      <c r="B618" s="159"/>
      <c r="C618" s="205" t="s">
        <v>394</v>
      </c>
      <c r="D618" s="199"/>
      <c r="E618" s="200">
        <v>8.9250000000000007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305</v>
      </c>
      <c r="AH618" s="151">
        <v>1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 x14ac:dyDescent="0.2">
      <c r="A619" s="158"/>
      <c r="B619" s="159"/>
      <c r="C619" s="201" t="s">
        <v>3586</v>
      </c>
      <c r="D619" s="193"/>
      <c r="E619" s="194">
        <v>2.1623999999999999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305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 x14ac:dyDescent="0.2">
      <c r="A620" s="158"/>
      <c r="B620" s="159"/>
      <c r="C620" s="201" t="s">
        <v>3587</v>
      </c>
      <c r="D620" s="193"/>
      <c r="E620" s="194">
        <v>2.0145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305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58"/>
      <c r="B621" s="159"/>
      <c r="C621" s="201" t="s">
        <v>3519</v>
      </c>
      <c r="D621" s="193"/>
      <c r="E621" s="194">
        <v>1.8487499999999999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305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 x14ac:dyDescent="0.2">
      <c r="A622" s="158"/>
      <c r="B622" s="159"/>
      <c r="C622" s="201" t="s">
        <v>3520</v>
      </c>
      <c r="D622" s="193"/>
      <c r="E622" s="194">
        <v>1.8487499999999999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305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 x14ac:dyDescent="0.2">
      <c r="A623" s="158"/>
      <c r="B623" s="159"/>
      <c r="C623" s="205" t="s">
        <v>394</v>
      </c>
      <c r="D623" s="199"/>
      <c r="E623" s="200">
        <v>7.8743999999999996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305</v>
      </c>
      <c r="AH623" s="151">
        <v>1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 x14ac:dyDescent="0.2">
      <c r="A624" s="158"/>
      <c r="B624" s="159"/>
      <c r="C624" s="201" t="s">
        <v>3521</v>
      </c>
      <c r="D624" s="193"/>
      <c r="E624" s="194">
        <v>6.9615</v>
      </c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305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 x14ac:dyDescent="0.2">
      <c r="A625" s="158"/>
      <c r="B625" s="159"/>
      <c r="C625" s="201" t="s">
        <v>3522</v>
      </c>
      <c r="D625" s="193"/>
      <c r="E625" s="194">
        <v>7.2164999999999999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305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 x14ac:dyDescent="0.2">
      <c r="A626" s="158"/>
      <c r="B626" s="159"/>
      <c r="C626" s="201" t="s">
        <v>3523</v>
      </c>
      <c r="D626" s="193"/>
      <c r="E626" s="194">
        <v>14.535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305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 x14ac:dyDescent="0.2">
      <c r="A627" s="158"/>
      <c r="B627" s="159"/>
      <c r="C627" s="201" t="s">
        <v>3524</v>
      </c>
      <c r="D627" s="193"/>
      <c r="E627" s="194">
        <v>3.774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305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 x14ac:dyDescent="0.2">
      <c r="A628" s="158"/>
      <c r="B628" s="159"/>
      <c r="C628" s="201" t="s">
        <v>3525</v>
      </c>
      <c r="D628" s="193"/>
      <c r="E628" s="194">
        <v>2.3527999999999998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305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 x14ac:dyDescent="0.2">
      <c r="A629" s="158"/>
      <c r="B629" s="159"/>
      <c r="C629" s="201" t="s">
        <v>3526</v>
      </c>
      <c r="D629" s="193"/>
      <c r="E629" s="194">
        <v>3.1110000000000002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305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 x14ac:dyDescent="0.2">
      <c r="A630" s="158"/>
      <c r="B630" s="159"/>
      <c r="C630" s="205" t="s">
        <v>394</v>
      </c>
      <c r="D630" s="199"/>
      <c r="E630" s="200">
        <v>37.950800000000001</v>
      </c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305</v>
      </c>
      <c r="AH630" s="151">
        <v>1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 x14ac:dyDescent="0.2">
      <c r="A631" s="158"/>
      <c r="B631" s="159"/>
      <c r="C631" s="201" t="s">
        <v>3527</v>
      </c>
      <c r="D631" s="193"/>
      <c r="E631" s="194">
        <v>2.2865000000000002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305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58"/>
      <c r="B632" s="159"/>
      <c r="C632" s="201" t="s">
        <v>3528</v>
      </c>
      <c r="D632" s="193"/>
      <c r="E632" s="194">
        <v>2.72</v>
      </c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305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 x14ac:dyDescent="0.2">
      <c r="A633" s="158"/>
      <c r="B633" s="159"/>
      <c r="C633" s="201" t="s">
        <v>3529</v>
      </c>
      <c r="D633" s="193"/>
      <c r="E633" s="194">
        <v>2.0910000000000002</v>
      </c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305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 x14ac:dyDescent="0.2">
      <c r="A634" s="158"/>
      <c r="B634" s="159"/>
      <c r="C634" s="205" t="s">
        <v>394</v>
      </c>
      <c r="D634" s="199"/>
      <c r="E634" s="200">
        <v>7.0975000000000001</v>
      </c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305</v>
      </c>
      <c r="AH634" s="151">
        <v>1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58"/>
      <c r="B635" s="159"/>
      <c r="C635" s="201" t="s">
        <v>3530</v>
      </c>
      <c r="D635" s="193"/>
      <c r="E635" s="194">
        <v>3.4424999999999999</v>
      </c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305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 x14ac:dyDescent="0.2">
      <c r="A636" s="158"/>
      <c r="B636" s="159"/>
      <c r="C636" s="205" t="s">
        <v>394</v>
      </c>
      <c r="D636" s="199"/>
      <c r="E636" s="200">
        <v>3.4424999999999999</v>
      </c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305</v>
      </c>
      <c r="AH636" s="151">
        <v>1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 x14ac:dyDescent="0.2">
      <c r="A637" s="158"/>
      <c r="B637" s="159"/>
      <c r="C637" s="201" t="s">
        <v>3531</v>
      </c>
      <c r="D637" s="193"/>
      <c r="E637" s="194">
        <v>1.5096000000000001</v>
      </c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305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58"/>
      <c r="B638" s="159"/>
      <c r="C638" s="201" t="s">
        <v>3532</v>
      </c>
      <c r="D638" s="193"/>
      <c r="E638" s="194">
        <v>1.3514999999999999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305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 x14ac:dyDescent="0.2">
      <c r="A639" s="158"/>
      <c r="B639" s="159"/>
      <c r="C639" s="201" t="s">
        <v>3533</v>
      </c>
      <c r="D639" s="193"/>
      <c r="E639" s="194">
        <v>1.0029999999999999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305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 x14ac:dyDescent="0.2">
      <c r="A640" s="158"/>
      <c r="B640" s="159"/>
      <c r="C640" s="205" t="s">
        <v>394</v>
      </c>
      <c r="D640" s="199"/>
      <c r="E640" s="200">
        <v>3.8641000000000001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305</v>
      </c>
      <c r="AH640" s="151">
        <v>1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 x14ac:dyDescent="0.2">
      <c r="A641" s="158"/>
      <c r="B641" s="159"/>
      <c r="C641" s="201" t="s">
        <v>3534</v>
      </c>
      <c r="D641" s="193"/>
      <c r="E641" s="194">
        <v>13.455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305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 x14ac:dyDescent="0.2">
      <c r="A642" s="158"/>
      <c r="B642" s="159"/>
      <c r="C642" s="201" t="s">
        <v>3535</v>
      </c>
      <c r="D642" s="193"/>
      <c r="E642" s="194">
        <v>6.444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305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 x14ac:dyDescent="0.2">
      <c r="A643" s="158"/>
      <c r="B643" s="159"/>
      <c r="C643" s="201" t="s">
        <v>3536</v>
      </c>
      <c r="D643" s="193"/>
      <c r="E643" s="194">
        <v>4.1886000000000001</v>
      </c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305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 x14ac:dyDescent="0.2">
      <c r="A644" s="158"/>
      <c r="B644" s="159"/>
      <c r="C644" s="201" t="s">
        <v>3537</v>
      </c>
      <c r="D644" s="193"/>
      <c r="E644" s="194">
        <v>4.9896000000000003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305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 x14ac:dyDescent="0.2">
      <c r="A645" s="158"/>
      <c r="B645" s="159"/>
      <c r="C645" s="201" t="s">
        <v>3538</v>
      </c>
      <c r="D645" s="193"/>
      <c r="E645" s="194">
        <v>1.782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305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 x14ac:dyDescent="0.2">
      <c r="A646" s="158"/>
      <c r="B646" s="159"/>
      <c r="C646" s="201" t="s">
        <v>3539</v>
      </c>
      <c r="D646" s="193"/>
      <c r="E646" s="194">
        <v>4.3470000000000004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305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 x14ac:dyDescent="0.2">
      <c r="A647" s="158"/>
      <c r="B647" s="159"/>
      <c r="C647" s="201" t="s">
        <v>3540</v>
      </c>
      <c r="D647" s="193"/>
      <c r="E647" s="194">
        <v>3.0771000000000002</v>
      </c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305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 x14ac:dyDescent="0.2">
      <c r="A648" s="158"/>
      <c r="B648" s="159"/>
      <c r="C648" s="205" t="s">
        <v>394</v>
      </c>
      <c r="D648" s="199"/>
      <c r="E648" s="200">
        <v>38.283299999999997</v>
      </c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305</v>
      </c>
      <c r="AH648" s="151">
        <v>1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 x14ac:dyDescent="0.2">
      <c r="A649" s="158"/>
      <c r="B649" s="159"/>
      <c r="C649" s="201" t="s">
        <v>3541</v>
      </c>
      <c r="D649" s="193"/>
      <c r="E649" s="194">
        <v>2.0655000000000001</v>
      </c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305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 x14ac:dyDescent="0.2">
      <c r="A650" s="158"/>
      <c r="B650" s="159"/>
      <c r="C650" s="201" t="s">
        <v>3542</v>
      </c>
      <c r="D650" s="193"/>
      <c r="E650" s="194">
        <v>98.82</v>
      </c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305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 x14ac:dyDescent="0.2">
      <c r="A651" s="158"/>
      <c r="B651" s="159"/>
      <c r="C651" s="201" t="s">
        <v>3543</v>
      </c>
      <c r="D651" s="193"/>
      <c r="E651" s="194">
        <v>6.3224999999999998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305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 x14ac:dyDescent="0.2">
      <c r="A652" s="158"/>
      <c r="B652" s="159"/>
      <c r="C652" s="201" t="s">
        <v>3544</v>
      </c>
      <c r="D652" s="193"/>
      <c r="E652" s="194">
        <v>1.62</v>
      </c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305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 x14ac:dyDescent="0.2">
      <c r="A653" s="158"/>
      <c r="B653" s="159"/>
      <c r="C653" s="201" t="s">
        <v>3545</v>
      </c>
      <c r="D653" s="193"/>
      <c r="E653" s="194">
        <v>1.35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305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 x14ac:dyDescent="0.2">
      <c r="A654" s="158"/>
      <c r="B654" s="159"/>
      <c r="C654" s="201" t="s">
        <v>3546</v>
      </c>
      <c r="D654" s="193"/>
      <c r="E654" s="194">
        <v>1.728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305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 x14ac:dyDescent="0.2">
      <c r="A655" s="158"/>
      <c r="B655" s="159"/>
      <c r="C655" s="205" t="s">
        <v>394</v>
      </c>
      <c r="D655" s="199"/>
      <c r="E655" s="200">
        <v>111.90600000000001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305</v>
      </c>
      <c r="AH655" s="151">
        <v>1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 x14ac:dyDescent="0.2">
      <c r="A656" s="171">
        <v>18</v>
      </c>
      <c r="B656" s="172" t="s">
        <v>3336</v>
      </c>
      <c r="C656" s="188" t="s">
        <v>3337</v>
      </c>
      <c r="D656" s="173" t="s">
        <v>298</v>
      </c>
      <c r="E656" s="174">
        <v>417.72890999999998</v>
      </c>
      <c r="F656" s="175"/>
      <c r="G656" s="176">
        <f>ROUND(E656*F656,2)</f>
        <v>0</v>
      </c>
      <c r="H656" s="175"/>
      <c r="I656" s="176">
        <f>ROUND(E656*H656,2)</f>
        <v>0</v>
      </c>
      <c r="J656" s="175"/>
      <c r="K656" s="176">
        <f>ROUND(E656*J656,2)</f>
        <v>0</v>
      </c>
      <c r="L656" s="176">
        <v>21</v>
      </c>
      <c r="M656" s="176">
        <f>G656*(1+L656/100)</f>
        <v>0</v>
      </c>
      <c r="N656" s="176">
        <v>0</v>
      </c>
      <c r="O656" s="176">
        <f>ROUND(E656*N656,2)</f>
        <v>0</v>
      </c>
      <c r="P656" s="176">
        <v>0</v>
      </c>
      <c r="Q656" s="176">
        <f>ROUND(E656*P656,2)</f>
        <v>0</v>
      </c>
      <c r="R656" s="176" t="s">
        <v>299</v>
      </c>
      <c r="S656" s="176" t="s">
        <v>239</v>
      </c>
      <c r="T656" s="177" t="s">
        <v>300</v>
      </c>
      <c r="U656" s="160">
        <v>0.51900000000000002</v>
      </c>
      <c r="V656" s="160">
        <f>ROUND(E656*U656,2)</f>
        <v>216.8</v>
      </c>
      <c r="W656" s="160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415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 x14ac:dyDescent="0.2">
      <c r="A657" s="158"/>
      <c r="B657" s="159"/>
      <c r="C657" s="265" t="s">
        <v>3335</v>
      </c>
      <c r="D657" s="266"/>
      <c r="E657" s="266"/>
      <c r="F657" s="266"/>
      <c r="G657" s="266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303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 x14ac:dyDescent="0.2">
      <c r="A658" s="158"/>
      <c r="B658" s="159"/>
      <c r="C658" s="201" t="s">
        <v>3687</v>
      </c>
      <c r="D658" s="193"/>
      <c r="E658" s="194">
        <v>34.5047</v>
      </c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305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 x14ac:dyDescent="0.2">
      <c r="A659" s="158"/>
      <c r="B659" s="159"/>
      <c r="C659" s="201" t="s">
        <v>3547</v>
      </c>
      <c r="D659" s="193"/>
      <c r="E659" s="194">
        <v>145.29437999999999</v>
      </c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305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 x14ac:dyDescent="0.2">
      <c r="A660" s="158"/>
      <c r="B660" s="159"/>
      <c r="C660" s="201" t="s">
        <v>3554</v>
      </c>
      <c r="D660" s="193"/>
      <c r="E660" s="194">
        <v>118.96693</v>
      </c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305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 x14ac:dyDescent="0.2">
      <c r="A661" s="158"/>
      <c r="B661" s="159"/>
      <c r="C661" s="201" t="s">
        <v>3555</v>
      </c>
      <c r="D661" s="193"/>
      <c r="E661" s="194">
        <v>118.9629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305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 x14ac:dyDescent="0.2">
      <c r="A662" s="171">
        <v>19</v>
      </c>
      <c r="B662" s="172" t="s">
        <v>932</v>
      </c>
      <c r="C662" s="188" t="s">
        <v>933</v>
      </c>
      <c r="D662" s="173" t="s">
        <v>298</v>
      </c>
      <c r="E662" s="174">
        <v>218.36631</v>
      </c>
      <c r="F662" s="175"/>
      <c r="G662" s="176">
        <f>ROUND(E662*F662,2)</f>
        <v>0</v>
      </c>
      <c r="H662" s="175"/>
      <c r="I662" s="176">
        <f>ROUND(E662*H662,2)</f>
        <v>0</v>
      </c>
      <c r="J662" s="175"/>
      <c r="K662" s="176">
        <f>ROUND(E662*J662,2)</f>
        <v>0</v>
      </c>
      <c r="L662" s="176">
        <v>21</v>
      </c>
      <c r="M662" s="176">
        <f>G662*(1+L662/100)</f>
        <v>0</v>
      </c>
      <c r="N662" s="176">
        <v>0</v>
      </c>
      <c r="O662" s="176">
        <f>ROUND(E662*N662,2)</f>
        <v>0</v>
      </c>
      <c r="P662" s="176">
        <v>0</v>
      </c>
      <c r="Q662" s="176">
        <f>ROUND(E662*P662,2)</f>
        <v>0</v>
      </c>
      <c r="R662" s="176" t="s">
        <v>299</v>
      </c>
      <c r="S662" s="176" t="s">
        <v>239</v>
      </c>
      <c r="T662" s="177" t="s">
        <v>300</v>
      </c>
      <c r="U662" s="160">
        <v>1.0999999999999999E-2</v>
      </c>
      <c r="V662" s="160">
        <f>ROUND(E662*U662,2)</f>
        <v>2.4</v>
      </c>
      <c r="W662" s="160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415</v>
      </c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 x14ac:dyDescent="0.2">
      <c r="A663" s="158"/>
      <c r="B663" s="159"/>
      <c r="C663" s="265" t="s">
        <v>309</v>
      </c>
      <c r="D663" s="266"/>
      <c r="E663" s="266"/>
      <c r="F663" s="266"/>
      <c r="G663" s="266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303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 x14ac:dyDescent="0.2">
      <c r="A664" s="158"/>
      <c r="B664" s="159"/>
      <c r="C664" s="201" t="s">
        <v>3688</v>
      </c>
      <c r="D664" s="193"/>
      <c r="E664" s="194">
        <v>110.91014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305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 x14ac:dyDescent="0.2">
      <c r="A665" s="158"/>
      <c r="B665" s="159"/>
      <c r="C665" s="201" t="s">
        <v>3689</v>
      </c>
      <c r="D665" s="193"/>
      <c r="E665" s="194">
        <v>10.508850000000001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305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 x14ac:dyDescent="0.2">
      <c r="A666" s="158"/>
      <c r="B666" s="159"/>
      <c r="C666" s="201" t="s">
        <v>3690</v>
      </c>
      <c r="D666" s="193"/>
      <c r="E666" s="194">
        <v>-4.6590800000000003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305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 x14ac:dyDescent="0.2">
      <c r="A667" s="158"/>
      <c r="B667" s="159"/>
      <c r="C667" s="201" t="s">
        <v>3691</v>
      </c>
      <c r="D667" s="193"/>
      <c r="E667" s="194">
        <v>101.60639999999999</v>
      </c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305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ht="22.5" outlineLevel="1" x14ac:dyDescent="0.2">
      <c r="A668" s="171">
        <v>20</v>
      </c>
      <c r="B668" s="172" t="s">
        <v>936</v>
      </c>
      <c r="C668" s="188" t="s">
        <v>937</v>
      </c>
      <c r="D668" s="173" t="s">
        <v>298</v>
      </c>
      <c r="E668" s="174">
        <v>1784.53612</v>
      </c>
      <c r="F668" s="175"/>
      <c r="G668" s="176">
        <f>ROUND(E668*F668,2)</f>
        <v>0</v>
      </c>
      <c r="H668" s="175"/>
      <c r="I668" s="176">
        <f>ROUND(E668*H668,2)</f>
        <v>0</v>
      </c>
      <c r="J668" s="175"/>
      <c r="K668" s="176">
        <f>ROUND(E668*J668,2)</f>
        <v>0</v>
      </c>
      <c r="L668" s="176">
        <v>21</v>
      </c>
      <c r="M668" s="176">
        <f>G668*(1+L668/100)</f>
        <v>0</v>
      </c>
      <c r="N668" s="176">
        <v>0</v>
      </c>
      <c r="O668" s="176">
        <f>ROUND(E668*N668,2)</f>
        <v>0</v>
      </c>
      <c r="P668" s="176">
        <v>0</v>
      </c>
      <c r="Q668" s="176">
        <f>ROUND(E668*P668,2)</f>
        <v>0</v>
      </c>
      <c r="R668" s="176" t="s">
        <v>299</v>
      </c>
      <c r="S668" s="176" t="s">
        <v>239</v>
      </c>
      <c r="T668" s="177" t="s">
        <v>617</v>
      </c>
      <c r="U668" s="160">
        <v>1.0999999999999999E-2</v>
      </c>
      <c r="V668" s="160">
        <f>ROUND(E668*U668,2)</f>
        <v>19.63</v>
      </c>
      <c r="W668" s="160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415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 x14ac:dyDescent="0.2">
      <c r="A669" s="158"/>
      <c r="B669" s="159"/>
      <c r="C669" s="265" t="s">
        <v>309</v>
      </c>
      <c r="D669" s="266"/>
      <c r="E669" s="266"/>
      <c r="F669" s="266"/>
      <c r="G669" s="266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303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 x14ac:dyDescent="0.2">
      <c r="A670" s="158"/>
      <c r="B670" s="159"/>
      <c r="C670" s="201" t="s">
        <v>3692</v>
      </c>
      <c r="D670" s="193"/>
      <c r="E670" s="194">
        <v>417.48480000000001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305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 x14ac:dyDescent="0.2">
      <c r="A671" s="158"/>
      <c r="B671" s="159"/>
      <c r="C671" s="201" t="s">
        <v>3693</v>
      </c>
      <c r="D671" s="193"/>
      <c r="E671" s="194">
        <v>1620.33241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305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 x14ac:dyDescent="0.2">
      <c r="A672" s="158"/>
      <c r="B672" s="159"/>
      <c r="C672" s="201" t="s">
        <v>3694</v>
      </c>
      <c r="D672" s="193"/>
      <c r="E672" s="194">
        <v>147.94065000000001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305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 x14ac:dyDescent="0.2">
      <c r="A673" s="158"/>
      <c r="B673" s="159"/>
      <c r="C673" s="201" t="s">
        <v>3695</v>
      </c>
      <c r="D673" s="193"/>
      <c r="E673" s="194">
        <v>-218.36631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305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 x14ac:dyDescent="0.2">
      <c r="A674" s="158"/>
      <c r="B674" s="159"/>
      <c r="C674" s="201" t="s">
        <v>3696</v>
      </c>
      <c r="D674" s="193"/>
      <c r="E674" s="194">
        <v>-101.60639999999999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305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 x14ac:dyDescent="0.2">
      <c r="A675" s="158"/>
      <c r="B675" s="159"/>
      <c r="C675" s="201" t="s">
        <v>3697</v>
      </c>
      <c r="D675" s="193"/>
      <c r="E675" s="194">
        <v>-71.175780000000003</v>
      </c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305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 x14ac:dyDescent="0.2">
      <c r="A676" s="158"/>
      <c r="B676" s="159"/>
      <c r="C676" s="201" t="s">
        <v>3698</v>
      </c>
      <c r="D676" s="193"/>
      <c r="E676" s="194">
        <v>-8.9842499999999994</v>
      </c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305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 x14ac:dyDescent="0.2">
      <c r="A677" s="158"/>
      <c r="B677" s="159"/>
      <c r="C677" s="201" t="s">
        <v>3699</v>
      </c>
      <c r="D677" s="193"/>
      <c r="E677" s="194">
        <v>-1.089</v>
      </c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305</v>
      </c>
      <c r="AH677" s="151">
        <v>0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ht="33.75" outlineLevel="1" x14ac:dyDescent="0.2">
      <c r="A678" s="171">
        <v>21</v>
      </c>
      <c r="B678" s="172" t="s">
        <v>940</v>
      </c>
      <c r="C678" s="188" t="s">
        <v>941</v>
      </c>
      <c r="D678" s="173" t="s">
        <v>298</v>
      </c>
      <c r="E678" s="174">
        <v>26768.041799999999</v>
      </c>
      <c r="F678" s="175"/>
      <c r="G678" s="176">
        <f>ROUND(E678*F678,2)</f>
        <v>0</v>
      </c>
      <c r="H678" s="175"/>
      <c r="I678" s="176">
        <f>ROUND(E678*H678,2)</f>
        <v>0</v>
      </c>
      <c r="J678" s="175"/>
      <c r="K678" s="176">
        <f>ROUND(E678*J678,2)</f>
        <v>0</v>
      </c>
      <c r="L678" s="176">
        <v>21</v>
      </c>
      <c r="M678" s="176">
        <f>G678*(1+L678/100)</f>
        <v>0</v>
      </c>
      <c r="N678" s="176">
        <v>0</v>
      </c>
      <c r="O678" s="176">
        <f>ROUND(E678*N678,2)</f>
        <v>0</v>
      </c>
      <c r="P678" s="176">
        <v>0</v>
      </c>
      <c r="Q678" s="176">
        <f>ROUND(E678*P678,2)</f>
        <v>0</v>
      </c>
      <c r="R678" s="176" t="s">
        <v>299</v>
      </c>
      <c r="S678" s="176" t="s">
        <v>239</v>
      </c>
      <c r="T678" s="177" t="s">
        <v>300</v>
      </c>
      <c r="U678" s="160">
        <v>0</v>
      </c>
      <c r="V678" s="160">
        <f>ROUND(E678*U678,2)</f>
        <v>0</v>
      </c>
      <c r="W678" s="160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415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 x14ac:dyDescent="0.2">
      <c r="A679" s="158"/>
      <c r="B679" s="159"/>
      <c r="C679" s="265" t="s">
        <v>309</v>
      </c>
      <c r="D679" s="266"/>
      <c r="E679" s="266"/>
      <c r="F679" s="266"/>
      <c r="G679" s="266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303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ht="56.25" outlineLevel="1" x14ac:dyDescent="0.2">
      <c r="A680" s="158"/>
      <c r="B680" s="159"/>
      <c r="C680" s="256" t="s">
        <v>938</v>
      </c>
      <c r="D680" s="257"/>
      <c r="E680" s="257"/>
      <c r="F680" s="257"/>
      <c r="G680" s="257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243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78" t="str">
        <f>C680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80" s="151"/>
      <c r="BC680" s="151"/>
      <c r="BD680" s="151"/>
      <c r="BE680" s="151"/>
      <c r="BF680" s="151"/>
      <c r="BG680" s="151"/>
      <c r="BH680" s="151"/>
    </row>
    <row r="681" spans="1:60" outlineLevel="1" x14ac:dyDescent="0.2">
      <c r="A681" s="158"/>
      <c r="B681" s="159"/>
      <c r="C681" s="201" t="s">
        <v>3700</v>
      </c>
      <c r="D681" s="193"/>
      <c r="E681" s="194">
        <v>26768.041799999999</v>
      </c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305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ht="22.5" outlineLevel="1" x14ac:dyDescent="0.2">
      <c r="A682" s="171">
        <v>22</v>
      </c>
      <c r="B682" s="172" t="s">
        <v>943</v>
      </c>
      <c r="C682" s="188" t="s">
        <v>944</v>
      </c>
      <c r="D682" s="173" t="s">
        <v>298</v>
      </c>
      <c r="E682" s="174">
        <v>218.36631</v>
      </c>
      <c r="F682" s="175"/>
      <c r="G682" s="176">
        <f>ROUND(E682*F682,2)</f>
        <v>0</v>
      </c>
      <c r="H682" s="175"/>
      <c r="I682" s="176">
        <f>ROUND(E682*H682,2)</f>
        <v>0</v>
      </c>
      <c r="J682" s="175"/>
      <c r="K682" s="176">
        <f>ROUND(E682*J682,2)</f>
        <v>0</v>
      </c>
      <c r="L682" s="176">
        <v>21</v>
      </c>
      <c r="M682" s="176">
        <f>G682*(1+L682/100)</f>
        <v>0</v>
      </c>
      <c r="N682" s="176">
        <v>0</v>
      </c>
      <c r="O682" s="176">
        <f>ROUND(E682*N682,2)</f>
        <v>0</v>
      </c>
      <c r="P682" s="176">
        <v>0</v>
      </c>
      <c r="Q682" s="176">
        <f>ROUND(E682*P682,2)</f>
        <v>0</v>
      </c>
      <c r="R682" s="176" t="s">
        <v>299</v>
      </c>
      <c r="S682" s="176" t="s">
        <v>239</v>
      </c>
      <c r="T682" s="177" t="s">
        <v>300</v>
      </c>
      <c r="U682" s="160">
        <v>0.65200000000000002</v>
      </c>
      <c r="V682" s="160">
        <f>ROUND(E682*U682,2)</f>
        <v>142.37</v>
      </c>
      <c r="W682" s="160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301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 x14ac:dyDescent="0.2">
      <c r="A683" s="158"/>
      <c r="B683" s="159"/>
      <c r="C683" s="201" t="s">
        <v>3688</v>
      </c>
      <c r="D683" s="193"/>
      <c r="E683" s="194">
        <v>110.91014</v>
      </c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305</v>
      </c>
      <c r="AH683" s="151">
        <v>0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 x14ac:dyDescent="0.2">
      <c r="A684" s="158"/>
      <c r="B684" s="159"/>
      <c r="C684" s="201" t="s">
        <v>3689</v>
      </c>
      <c r="D684" s="193"/>
      <c r="E684" s="194">
        <v>10.508850000000001</v>
      </c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305</v>
      </c>
      <c r="AH684" s="151">
        <v>0</v>
      </c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 x14ac:dyDescent="0.2">
      <c r="A685" s="158"/>
      <c r="B685" s="159"/>
      <c r="C685" s="201" t="s">
        <v>3690</v>
      </c>
      <c r="D685" s="193"/>
      <c r="E685" s="194">
        <v>-4.6590800000000003</v>
      </c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305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1" x14ac:dyDescent="0.2">
      <c r="A686" s="158"/>
      <c r="B686" s="159"/>
      <c r="C686" s="201" t="s">
        <v>3691</v>
      </c>
      <c r="D686" s="193"/>
      <c r="E686" s="194">
        <v>101.60639999999999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305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ht="22.5" outlineLevel="1" x14ac:dyDescent="0.2">
      <c r="A687" s="171">
        <v>23</v>
      </c>
      <c r="B687" s="172" t="s">
        <v>310</v>
      </c>
      <c r="C687" s="188" t="s">
        <v>311</v>
      </c>
      <c r="D687" s="173" t="s">
        <v>3701</v>
      </c>
      <c r="E687" s="174">
        <v>2185.7578600000002</v>
      </c>
      <c r="F687" s="175"/>
      <c r="G687" s="176">
        <f>ROUND(E687*F687,2)</f>
        <v>0</v>
      </c>
      <c r="H687" s="175"/>
      <c r="I687" s="176">
        <f>ROUND(E687*H687,2)</f>
        <v>0</v>
      </c>
      <c r="J687" s="175"/>
      <c r="K687" s="176">
        <f>ROUND(E687*J687,2)</f>
        <v>0</v>
      </c>
      <c r="L687" s="176">
        <v>21</v>
      </c>
      <c r="M687" s="176">
        <f>G687*(1+L687/100)</f>
        <v>0</v>
      </c>
      <c r="N687" s="176">
        <v>0</v>
      </c>
      <c r="O687" s="176">
        <f>ROUND(E687*N687,2)</f>
        <v>0</v>
      </c>
      <c r="P687" s="176">
        <v>0</v>
      </c>
      <c r="Q687" s="176">
        <f>ROUND(E687*P687,2)</f>
        <v>0</v>
      </c>
      <c r="R687" s="176" t="s">
        <v>299</v>
      </c>
      <c r="S687" s="176" t="s">
        <v>239</v>
      </c>
      <c r="T687" s="177" t="s">
        <v>300</v>
      </c>
      <c r="U687" s="160">
        <v>8.9999999999999993E-3</v>
      </c>
      <c r="V687" s="160">
        <f>ROUND(E687*U687,2)</f>
        <v>19.670000000000002</v>
      </c>
      <c r="W687" s="160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301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ht="56.25" outlineLevel="1" x14ac:dyDescent="0.2">
      <c r="A688" s="158"/>
      <c r="B688" s="159"/>
      <c r="C688" s="254" t="s">
        <v>938</v>
      </c>
      <c r="D688" s="255"/>
      <c r="E688" s="255"/>
      <c r="F688" s="255"/>
      <c r="G688" s="255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243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78" t="str">
        <f>C688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88" s="151"/>
      <c r="BC688" s="151"/>
      <c r="BD688" s="151"/>
      <c r="BE688" s="151"/>
      <c r="BF688" s="151"/>
      <c r="BG688" s="151"/>
      <c r="BH688" s="151"/>
    </row>
    <row r="689" spans="1:60" outlineLevel="1" x14ac:dyDescent="0.2">
      <c r="A689" s="158"/>
      <c r="B689" s="159"/>
      <c r="C689" s="201" t="s">
        <v>3516</v>
      </c>
      <c r="D689" s="193"/>
      <c r="E689" s="194">
        <v>417.48480000000001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305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 x14ac:dyDescent="0.2">
      <c r="A690" s="158"/>
      <c r="B690" s="159"/>
      <c r="C690" s="201" t="s">
        <v>3519</v>
      </c>
      <c r="D690" s="193"/>
      <c r="E690" s="194">
        <v>1.8487499999999999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305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">
      <c r="A691" s="158"/>
      <c r="B691" s="159"/>
      <c r="C691" s="201" t="s">
        <v>3520</v>
      </c>
      <c r="D691" s="193"/>
      <c r="E691" s="194">
        <v>1.8487499999999999</v>
      </c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305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 x14ac:dyDescent="0.2">
      <c r="A692" s="158"/>
      <c r="B692" s="159"/>
      <c r="C692" s="205" t="s">
        <v>394</v>
      </c>
      <c r="D692" s="199"/>
      <c r="E692" s="200">
        <v>421.1823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305</v>
      </c>
      <c r="AH692" s="151">
        <v>1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 x14ac:dyDescent="0.2">
      <c r="A693" s="158"/>
      <c r="B693" s="159"/>
      <c r="C693" s="201" t="s">
        <v>3521</v>
      </c>
      <c r="D693" s="193"/>
      <c r="E693" s="194">
        <v>6.9615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305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 x14ac:dyDescent="0.2">
      <c r="A694" s="158"/>
      <c r="B694" s="159"/>
      <c r="C694" s="201" t="s">
        <v>3522</v>
      </c>
      <c r="D694" s="193"/>
      <c r="E694" s="194">
        <v>7.2164999999999999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305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 x14ac:dyDescent="0.2">
      <c r="A695" s="158"/>
      <c r="B695" s="159"/>
      <c r="C695" s="201" t="s">
        <v>3523</v>
      </c>
      <c r="D695" s="193"/>
      <c r="E695" s="194">
        <v>14.535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305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 x14ac:dyDescent="0.2">
      <c r="A696" s="158"/>
      <c r="B696" s="159"/>
      <c r="C696" s="201" t="s">
        <v>3524</v>
      </c>
      <c r="D696" s="193"/>
      <c r="E696" s="194">
        <v>3.774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305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 x14ac:dyDescent="0.2">
      <c r="A697" s="158"/>
      <c r="B697" s="159"/>
      <c r="C697" s="201" t="s">
        <v>3525</v>
      </c>
      <c r="D697" s="193"/>
      <c r="E697" s="194">
        <v>2.3527999999999998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305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 x14ac:dyDescent="0.2">
      <c r="A698" s="158"/>
      <c r="B698" s="159"/>
      <c r="C698" s="201" t="s">
        <v>3526</v>
      </c>
      <c r="D698" s="193"/>
      <c r="E698" s="194">
        <v>3.1110000000000002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305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 x14ac:dyDescent="0.2">
      <c r="A699" s="158"/>
      <c r="B699" s="159"/>
      <c r="C699" s="205" t="s">
        <v>394</v>
      </c>
      <c r="D699" s="199"/>
      <c r="E699" s="200">
        <v>37.950800000000001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305</v>
      </c>
      <c r="AH699" s="151">
        <v>1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 x14ac:dyDescent="0.2">
      <c r="A700" s="158"/>
      <c r="B700" s="159"/>
      <c r="C700" s="201" t="s">
        <v>3527</v>
      </c>
      <c r="D700" s="193"/>
      <c r="E700" s="194">
        <v>2.2865000000000002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305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 x14ac:dyDescent="0.2">
      <c r="A701" s="158"/>
      <c r="B701" s="159"/>
      <c r="C701" s="201" t="s">
        <v>3528</v>
      </c>
      <c r="D701" s="193"/>
      <c r="E701" s="194">
        <v>2.72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305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 x14ac:dyDescent="0.2">
      <c r="A702" s="158"/>
      <c r="B702" s="159"/>
      <c r="C702" s="201" t="s">
        <v>3529</v>
      </c>
      <c r="D702" s="193"/>
      <c r="E702" s="194">
        <v>2.0910000000000002</v>
      </c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305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 x14ac:dyDescent="0.2">
      <c r="A703" s="158"/>
      <c r="B703" s="159"/>
      <c r="C703" s="205" t="s">
        <v>394</v>
      </c>
      <c r="D703" s="199"/>
      <c r="E703" s="200">
        <v>7.0975000000000001</v>
      </c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305</v>
      </c>
      <c r="AH703" s="151">
        <v>1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1" x14ac:dyDescent="0.2">
      <c r="A704" s="158"/>
      <c r="B704" s="159"/>
      <c r="C704" s="201" t="s">
        <v>3530</v>
      </c>
      <c r="D704" s="193"/>
      <c r="E704" s="194">
        <v>3.4424999999999999</v>
      </c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305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1" x14ac:dyDescent="0.2">
      <c r="A705" s="158"/>
      <c r="B705" s="159"/>
      <c r="C705" s="205" t="s">
        <v>394</v>
      </c>
      <c r="D705" s="199"/>
      <c r="E705" s="200">
        <v>3.4424999999999999</v>
      </c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305</v>
      </c>
      <c r="AH705" s="151">
        <v>1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 x14ac:dyDescent="0.2">
      <c r="A706" s="158"/>
      <c r="B706" s="159"/>
      <c r="C706" s="201" t="s">
        <v>3531</v>
      </c>
      <c r="D706" s="193"/>
      <c r="E706" s="194">
        <v>1.5096000000000001</v>
      </c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305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 x14ac:dyDescent="0.2">
      <c r="A707" s="158"/>
      <c r="B707" s="159"/>
      <c r="C707" s="201" t="s">
        <v>3532</v>
      </c>
      <c r="D707" s="193"/>
      <c r="E707" s="194">
        <v>1.3514999999999999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305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 x14ac:dyDescent="0.2">
      <c r="A708" s="158"/>
      <c r="B708" s="159"/>
      <c r="C708" s="201" t="s">
        <v>3533</v>
      </c>
      <c r="D708" s="193"/>
      <c r="E708" s="194">
        <v>1.0029999999999999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305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 x14ac:dyDescent="0.2">
      <c r="A709" s="158"/>
      <c r="B709" s="159"/>
      <c r="C709" s="205" t="s">
        <v>394</v>
      </c>
      <c r="D709" s="199"/>
      <c r="E709" s="200">
        <v>3.8641000000000001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305</v>
      </c>
      <c r="AH709" s="151">
        <v>1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1" x14ac:dyDescent="0.2">
      <c r="A710" s="158"/>
      <c r="B710" s="159"/>
      <c r="C710" s="201" t="s">
        <v>3534</v>
      </c>
      <c r="D710" s="193"/>
      <c r="E710" s="194">
        <v>13.455</v>
      </c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305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1" x14ac:dyDescent="0.2">
      <c r="A711" s="158"/>
      <c r="B711" s="159"/>
      <c r="C711" s="201" t="s">
        <v>3535</v>
      </c>
      <c r="D711" s="193"/>
      <c r="E711" s="194">
        <v>6.444</v>
      </c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305</v>
      </c>
      <c r="AH711" s="151">
        <v>0</v>
      </c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1" x14ac:dyDescent="0.2">
      <c r="A712" s="158"/>
      <c r="B712" s="159"/>
      <c r="C712" s="201" t="s">
        <v>3536</v>
      </c>
      <c r="D712" s="193"/>
      <c r="E712" s="194">
        <v>4.1886000000000001</v>
      </c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305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 x14ac:dyDescent="0.2">
      <c r="A713" s="158"/>
      <c r="B713" s="159"/>
      <c r="C713" s="201" t="s">
        <v>3537</v>
      </c>
      <c r="D713" s="193"/>
      <c r="E713" s="194">
        <v>4.9896000000000003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305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 x14ac:dyDescent="0.2">
      <c r="A714" s="158"/>
      <c r="B714" s="159"/>
      <c r="C714" s="201" t="s">
        <v>3538</v>
      </c>
      <c r="D714" s="193"/>
      <c r="E714" s="194">
        <v>1.782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305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 x14ac:dyDescent="0.2">
      <c r="A715" s="158"/>
      <c r="B715" s="159"/>
      <c r="C715" s="201" t="s">
        <v>3539</v>
      </c>
      <c r="D715" s="193"/>
      <c r="E715" s="194">
        <v>4.3470000000000004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305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 x14ac:dyDescent="0.2">
      <c r="A716" s="158"/>
      <c r="B716" s="159"/>
      <c r="C716" s="201" t="s">
        <v>3540</v>
      </c>
      <c r="D716" s="193"/>
      <c r="E716" s="194">
        <v>3.0771000000000002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305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 x14ac:dyDescent="0.2">
      <c r="A717" s="158"/>
      <c r="B717" s="159"/>
      <c r="C717" s="205" t="s">
        <v>394</v>
      </c>
      <c r="D717" s="199"/>
      <c r="E717" s="200">
        <v>38.283299999999997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305</v>
      </c>
      <c r="AH717" s="151">
        <v>1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 x14ac:dyDescent="0.2">
      <c r="A718" s="158"/>
      <c r="B718" s="159"/>
      <c r="C718" s="201" t="s">
        <v>3541</v>
      </c>
      <c r="D718" s="193"/>
      <c r="E718" s="194">
        <v>2.0655000000000001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305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 x14ac:dyDescent="0.2">
      <c r="A719" s="158"/>
      <c r="B719" s="159"/>
      <c r="C719" s="201" t="s">
        <v>3542</v>
      </c>
      <c r="D719" s="193"/>
      <c r="E719" s="194">
        <v>98.82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305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58"/>
      <c r="B720" s="159"/>
      <c r="C720" s="201" t="s">
        <v>3543</v>
      </c>
      <c r="D720" s="193"/>
      <c r="E720" s="194">
        <v>6.3224999999999998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305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 x14ac:dyDescent="0.2">
      <c r="A721" s="158"/>
      <c r="B721" s="159"/>
      <c r="C721" s="201" t="s">
        <v>3544</v>
      </c>
      <c r="D721" s="193"/>
      <c r="E721" s="194">
        <v>1.62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305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 x14ac:dyDescent="0.2">
      <c r="A722" s="158"/>
      <c r="B722" s="159"/>
      <c r="C722" s="201" t="s">
        <v>3545</v>
      </c>
      <c r="D722" s="193"/>
      <c r="E722" s="194">
        <v>1.35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305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 x14ac:dyDescent="0.2">
      <c r="A723" s="158"/>
      <c r="B723" s="159"/>
      <c r="C723" s="201" t="s">
        <v>3546</v>
      </c>
      <c r="D723" s="193"/>
      <c r="E723" s="194">
        <v>1.728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305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 x14ac:dyDescent="0.2">
      <c r="A724" s="158"/>
      <c r="B724" s="159"/>
      <c r="C724" s="205" t="s">
        <v>394</v>
      </c>
      <c r="D724" s="199"/>
      <c r="E724" s="200">
        <v>111.90600000000001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305</v>
      </c>
      <c r="AH724" s="151">
        <v>1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 x14ac:dyDescent="0.2">
      <c r="A725" s="158"/>
      <c r="B725" s="159"/>
      <c r="C725" s="201" t="s">
        <v>3547</v>
      </c>
      <c r="D725" s="193"/>
      <c r="E725" s="194">
        <v>145.29437999999999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305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 x14ac:dyDescent="0.2">
      <c r="A726" s="158"/>
      <c r="B726" s="159"/>
      <c r="C726" s="201" t="s">
        <v>3548</v>
      </c>
      <c r="D726" s="193"/>
      <c r="E726" s="194">
        <v>18.84168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305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 x14ac:dyDescent="0.2">
      <c r="A727" s="158"/>
      <c r="B727" s="159"/>
      <c r="C727" s="201" t="s">
        <v>3549</v>
      </c>
      <c r="D727" s="193"/>
      <c r="E727" s="194">
        <v>21.2652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305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 x14ac:dyDescent="0.2">
      <c r="A728" s="158"/>
      <c r="B728" s="159"/>
      <c r="C728" s="201" t="s">
        <v>3550</v>
      </c>
      <c r="D728" s="193"/>
      <c r="E728" s="194">
        <v>92.945160000000001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305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 x14ac:dyDescent="0.2">
      <c r="A729" s="158"/>
      <c r="B729" s="159"/>
      <c r="C729" s="201" t="s">
        <v>3551</v>
      </c>
      <c r="D729" s="193"/>
      <c r="E729" s="194">
        <v>53.010759999999998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305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 x14ac:dyDescent="0.2">
      <c r="A730" s="158"/>
      <c r="B730" s="159"/>
      <c r="C730" s="201" t="s">
        <v>3552</v>
      </c>
      <c r="D730" s="193"/>
      <c r="E730" s="194">
        <v>42.185369999999999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305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 x14ac:dyDescent="0.2">
      <c r="A731" s="158"/>
      <c r="B731" s="159"/>
      <c r="C731" s="201" t="s">
        <v>3553</v>
      </c>
      <c r="D731" s="193"/>
      <c r="E731" s="194">
        <v>34.967790000000001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305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 x14ac:dyDescent="0.2">
      <c r="A732" s="158"/>
      <c r="B732" s="159"/>
      <c r="C732" s="201" t="s">
        <v>3554</v>
      </c>
      <c r="D732" s="193"/>
      <c r="E732" s="194">
        <v>118.96693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305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 x14ac:dyDescent="0.2">
      <c r="A733" s="158"/>
      <c r="B733" s="159"/>
      <c r="C733" s="201" t="s">
        <v>3555</v>
      </c>
      <c r="D733" s="193"/>
      <c r="E733" s="194">
        <v>118.9629</v>
      </c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305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1" x14ac:dyDescent="0.2">
      <c r="A734" s="158"/>
      <c r="B734" s="159"/>
      <c r="C734" s="201" t="s">
        <v>3556</v>
      </c>
      <c r="D734" s="193"/>
      <c r="E734" s="194">
        <v>61.1496</v>
      </c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305</v>
      </c>
      <c r="AH734" s="151">
        <v>0</v>
      </c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1" x14ac:dyDescent="0.2">
      <c r="A735" s="158"/>
      <c r="B735" s="159"/>
      <c r="C735" s="201" t="s">
        <v>3557</v>
      </c>
      <c r="D735" s="193"/>
      <c r="E735" s="194">
        <v>54.159030000000001</v>
      </c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305</v>
      </c>
      <c r="AH735" s="151">
        <v>0</v>
      </c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 x14ac:dyDescent="0.2">
      <c r="A736" s="158"/>
      <c r="B736" s="159"/>
      <c r="C736" s="201" t="s">
        <v>3558</v>
      </c>
      <c r="D736" s="193"/>
      <c r="E736" s="194">
        <v>59.650500000000001</v>
      </c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305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 x14ac:dyDescent="0.2">
      <c r="A737" s="158"/>
      <c r="B737" s="159"/>
      <c r="C737" s="205" t="s">
        <v>394</v>
      </c>
      <c r="D737" s="199"/>
      <c r="E737" s="200">
        <v>821.39928999999995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305</v>
      </c>
      <c r="AH737" s="151">
        <v>1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 x14ac:dyDescent="0.2">
      <c r="A738" s="158"/>
      <c r="B738" s="159"/>
      <c r="C738" s="201" t="s">
        <v>3559</v>
      </c>
      <c r="D738" s="193"/>
      <c r="E738" s="194">
        <v>65.595600000000005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305</v>
      </c>
      <c r="AH738" s="151">
        <v>0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 x14ac:dyDescent="0.2">
      <c r="A739" s="158"/>
      <c r="B739" s="159"/>
      <c r="C739" s="201" t="s">
        <v>3560</v>
      </c>
      <c r="D739" s="193"/>
      <c r="E739" s="194">
        <v>57.059100000000001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305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 x14ac:dyDescent="0.2">
      <c r="A740" s="158"/>
      <c r="B740" s="159"/>
      <c r="C740" s="201" t="s">
        <v>3561</v>
      </c>
      <c r="D740" s="193"/>
      <c r="E740" s="194">
        <v>46.573799999999999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305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 x14ac:dyDescent="0.2">
      <c r="A741" s="158"/>
      <c r="B741" s="159"/>
      <c r="C741" s="201" t="s">
        <v>3562</v>
      </c>
      <c r="D741" s="193"/>
      <c r="E741" s="194">
        <v>32.4375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305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 x14ac:dyDescent="0.2">
      <c r="A742" s="158"/>
      <c r="B742" s="159"/>
      <c r="C742" s="201" t="s">
        <v>3563</v>
      </c>
      <c r="D742" s="193"/>
      <c r="E742" s="194">
        <v>51.220999999999997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305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 x14ac:dyDescent="0.2">
      <c r="A743" s="158"/>
      <c r="B743" s="159"/>
      <c r="C743" s="201" t="s">
        <v>3564</v>
      </c>
      <c r="D743" s="193"/>
      <c r="E743" s="194">
        <v>60.7012</v>
      </c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305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 x14ac:dyDescent="0.2">
      <c r="A744" s="158"/>
      <c r="B744" s="159"/>
      <c r="C744" s="201" t="s">
        <v>3565</v>
      </c>
      <c r="D744" s="193"/>
      <c r="E744" s="194">
        <v>53.423250000000003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305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">
      <c r="A745" s="158"/>
      <c r="B745" s="159"/>
      <c r="C745" s="201" t="s">
        <v>3566</v>
      </c>
      <c r="D745" s="193"/>
      <c r="E745" s="194">
        <v>44.849029999999999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305</v>
      </c>
      <c r="AH745" s="151">
        <v>0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 x14ac:dyDescent="0.2">
      <c r="A746" s="158"/>
      <c r="B746" s="159"/>
      <c r="C746" s="201" t="s">
        <v>3567</v>
      </c>
      <c r="D746" s="193"/>
      <c r="E746" s="194">
        <v>82.2624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305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 x14ac:dyDescent="0.2">
      <c r="A747" s="158"/>
      <c r="B747" s="159"/>
      <c r="C747" s="205" t="s">
        <v>394</v>
      </c>
      <c r="D747" s="199"/>
      <c r="E747" s="200">
        <v>494.12288000000001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305</v>
      </c>
      <c r="AH747" s="151">
        <v>1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 x14ac:dyDescent="0.2">
      <c r="A748" s="158"/>
      <c r="B748" s="159"/>
      <c r="C748" s="201" t="s">
        <v>3568</v>
      </c>
      <c r="D748" s="193"/>
      <c r="E748" s="194">
        <v>8.0579999999999998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305</v>
      </c>
      <c r="AH748" s="151">
        <v>0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 x14ac:dyDescent="0.2">
      <c r="A749" s="158"/>
      <c r="B749" s="159"/>
      <c r="C749" s="201" t="s">
        <v>3569</v>
      </c>
      <c r="D749" s="193"/>
      <c r="E749" s="194">
        <v>3.7604000000000002</v>
      </c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305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 x14ac:dyDescent="0.2">
      <c r="A750" s="158"/>
      <c r="B750" s="159"/>
      <c r="C750" s="201" t="s">
        <v>3570</v>
      </c>
      <c r="D750" s="193"/>
      <c r="E750" s="194">
        <v>2.3715000000000002</v>
      </c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305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58"/>
      <c r="B751" s="159"/>
      <c r="C751" s="201" t="s">
        <v>3571</v>
      </c>
      <c r="D751" s="193"/>
      <c r="E751" s="194">
        <v>2.2567499999999998</v>
      </c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305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 x14ac:dyDescent="0.2">
      <c r="A752" s="158"/>
      <c r="B752" s="159"/>
      <c r="C752" s="201" t="s">
        <v>3572</v>
      </c>
      <c r="D752" s="193"/>
      <c r="E752" s="194">
        <v>12.452500000000001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305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 x14ac:dyDescent="0.2">
      <c r="A753" s="158"/>
      <c r="B753" s="159"/>
      <c r="C753" s="201" t="s">
        <v>3573</v>
      </c>
      <c r="D753" s="193"/>
      <c r="E753" s="194">
        <v>13.685</v>
      </c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305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 x14ac:dyDescent="0.2">
      <c r="A754" s="158"/>
      <c r="B754" s="159"/>
      <c r="C754" s="201" t="s">
        <v>3574</v>
      </c>
      <c r="D754" s="193"/>
      <c r="E754" s="194">
        <v>14.407500000000001</v>
      </c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305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 x14ac:dyDescent="0.2">
      <c r="A755" s="158"/>
      <c r="B755" s="159"/>
      <c r="C755" s="201" t="s">
        <v>3575</v>
      </c>
      <c r="D755" s="193"/>
      <c r="E755" s="194">
        <v>7.3609999999999998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305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 x14ac:dyDescent="0.2">
      <c r="A756" s="158"/>
      <c r="B756" s="159"/>
      <c r="C756" s="201" t="s">
        <v>3576</v>
      </c>
      <c r="D756" s="193"/>
      <c r="E756" s="194">
        <v>4.0485499999999996</v>
      </c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305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 x14ac:dyDescent="0.2">
      <c r="A757" s="158"/>
      <c r="B757" s="159"/>
      <c r="C757" s="201" t="s">
        <v>3577</v>
      </c>
      <c r="D757" s="193"/>
      <c r="E757" s="194">
        <v>4.0392000000000001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305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 x14ac:dyDescent="0.2">
      <c r="A758" s="158"/>
      <c r="B758" s="159"/>
      <c r="C758" s="201" t="s">
        <v>3578</v>
      </c>
      <c r="D758" s="193"/>
      <c r="E758" s="194">
        <v>3.7306499999999998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305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 x14ac:dyDescent="0.2">
      <c r="A759" s="158"/>
      <c r="B759" s="159"/>
      <c r="C759" s="201" t="s">
        <v>3579</v>
      </c>
      <c r="D759" s="193"/>
      <c r="E759" s="194">
        <v>2.9376000000000002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305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58"/>
      <c r="B760" s="159"/>
      <c r="C760" s="201" t="s">
        <v>3580</v>
      </c>
      <c r="D760" s="193"/>
      <c r="E760" s="194">
        <v>3.4969000000000001</v>
      </c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305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 x14ac:dyDescent="0.2">
      <c r="A761" s="158"/>
      <c r="B761" s="159"/>
      <c r="C761" s="201" t="s">
        <v>3581</v>
      </c>
      <c r="D761" s="193"/>
      <c r="E761" s="194">
        <v>2.8611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305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 x14ac:dyDescent="0.2">
      <c r="A762" s="158"/>
      <c r="B762" s="159"/>
      <c r="C762" s="205" t="s">
        <v>394</v>
      </c>
      <c r="D762" s="199"/>
      <c r="E762" s="200">
        <v>85.466650000000001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305</v>
      </c>
      <c r="AH762" s="151">
        <v>1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 x14ac:dyDescent="0.2">
      <c r="A763" s="158"/>
      <c r="B763" s="159"/>
      <c r="C763" s="201" t="s">
        <v>3582</v>
      </c>
      <c r="D763" s="193"/>
      <c r="E763" s="194">
        <v>3.774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305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 x14ac:dyDescent="0.2">
      <c r="A764" s="158"/>
      <c r="B764" s="159"/>
      <c r="C764" s="201" t="s">
        <v>3583</v>
      </c>
      <c r="D764" s="193"/>
      <c r="E764" s="194">
        <v>1.887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305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 x14ac:dyDescent="0.2">
      <c r="A765" s="158"/>
      <c r="B765" s="159"/>
      <c r="C765" s="201" t="s">
        <v>3584</v>
      </c>
      <c r="D765" s="193"/>
      <c r="E765" s="194">
        <v>1.6319999999999999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305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 x14ac:dyDescent="0.2">
      <c r="A766" s="158"/>
      <c r="B766" s="159"/>
      <c r="C766" s="201" t="s">
        <v>3585</v>
      </c>
      <c r="D766" s="193"/>
      <c r="E766" s="194">
        <v>1.6319999999999999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305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 x14ac:dyDescent="0.2">
      <c r="A767" s="158"/>
      <c r="B767" s="159"/>
      <c r="C767" s="205" t="s">
        <v>394</v>
      </c>
      <c r="D767" s="199"/>
      <c r="E767" s="200">
        <v>8.9250000000000007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305</v>
      </c>
      <c r="AH767" s="151">
        <v>1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 x14ac:dyDescent="0.2">
      <c r="A768" s="158"/>
      <c r="B768" s="159"/>
      <c r="C768" s="201" t="s">
        <v>3586</v>
      </c>
      <c r="D768" s="193"/>
      <c r="E768" s="194">
        <v>2.1623999999999999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305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 x14ac:dyDescent="0.2">
      <c r="A769" s="158"/>
      <c r="B769" s="159"/>
      <c r="C769" s="201" t="s">
        <v>3587</v>
      </c>
      <c r="D769" s="193"/>
      <c r="E769" s="194">
        <v>2.0145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305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 x14ac:dyDescent="0.2">
      <c r="A770" s="158"/>
      <c r="B770" s="159"/>
      <c r="C770" s="205" t="s">
        <v>394</v>
      </c>
      <c r="D770" s="199"/>
      <c r="E770" s="200">
        <v>4.1768999999999998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305</v>
      </c>
      <c r="AH770" s="151">
        <v>1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 x14ac:dyDescent="0.2">
      <c r="A771" s="158"/>
      <c r="B771" s="159"/>
      <c r="C771" s="202" t="s">
        <v>319</v>
      </c>
      <c r="D771" s="195"/>
      <c r="E771" s="196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305</v>
      </c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 x14ac:dyDescent="0.2">
      <c r="A772" s="158"/>
      <c r="B772" s="159"/>
      <c r="C772" s="203" t="s">
        <v>3588</v>
      </c>
      <c r="D772" s="195"/>
      <c r="E772" s="196">
        <v>3.86</v>
      </c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305</v>
      </c>
      <c r="AH772" s="151">
        <v>2</v>
      </c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 x14ac:dyDescent="0.2">
      <c r="A773" s="158"/>
      <c r="B773" s="159"/>
      <c r="C773" s="203" t="s">
        <v>3589</v>
      </c>
      <c r="D773" s="195"/>
      <c r="E773" s="196">
        <v>3.07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305</v>
      </c>
      <c r="AH773" s="151">
        <v>2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 x14ac:dyDescent="0.2">
      <c r="A774" s="158"/>
      <c r="B774" s="159"/>
      <c r="C774" s="203" t="s">
        <v>3590</v>
      </c>
      <c r="D774" s="195"/>
      <c r="E774" s="196">
        <v>2.16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305</v>
      </c>
      <c r="AH774" s="151">
        <v>2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 x14ac:dyDescent="0.2">
      <c r="A775" s="158"/>
      <c r="B775" s="159"/>
      <c r="C775" s="203" t="s">
        <v>3591</v>
      </c>
      <c r="D775" s="195"/>
      <c r="E775" s="196">
        <v>2.16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305</v>
      </c>
      <c r="AH775" s="151">
        <v>2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1" x14ac:dyDescent="0.2">
      <c r="A776" s="158"/>
      <c r="B776" s="159"/>
      <c r="C776" s="203" t="s">
        <v>3592</v>
      </c>
      <c r="D776" s="195"/>
      <c r="E776" s="196">
        <v>2.15</v>
      </c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305</v>
      </c>
      <c r="AH776" s="151">
        <v>2</v>
      </c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 x14ac:dyDescent="0.2">
      <c r="A777" s="158"/>
      <c r="B777" s="159"/>
      <c r="C777" s="203" t="s">
        <v>3593</v>
      </c>
      <c r="D777" s="195"/>
      <c r="E777" s="196">
        <v>1.77</v>
      </c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305</v>
      </c>
      <c r="AH777" s="151">
        <v>2</v>
      </c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 x14ac:dyDescent="0.2">
      <c r="A778" s="158"/>
      <c r="B778" s="159"/>
      <c r="C778" s="203" t="s">
        <v>3594</v>
      </c>
      <c r="D778" s="195"/>
      <c r="E778" s="196">
        <v>1.97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305</v>
      </c>
      <c r="AH778" s="151">
        <v>2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 x14ac:dyDescent="0.2">
      <c r="A779" s="158"/>
      <c r="B779" s="159"/>
      <c r="C779" s="203" t="s">
        <v>3595</v>
      </c>
      <c r="D779" s="195"/>
      <c r="E779" s="196">
        <v>2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305</v>
      </c>
      <c r="AH779" s="151">
        <v>2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 x14ac:dyDescent="0.2">
      <c r="A780" s="158"/>
      <c r="B780" s="159"/>
      <c r="C780" s="203" t="s">
        <v>3596</v>
      </c>
      <c r="D780" s="195"/>
      <c r="E780" s="196">
        <v>3.33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305</v>
      </c>
      <c r="AH780" s="151">
        <v>2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 x14ac:dyDescent="0.2">
      <c r="A781" s="158"/>
      <c r="B781" s="159"/>
      <c r="C781" s="203" t="s">
        <v>3597</v>
      </c>
      <c r="D781" s="195"/>
      <c r="E781" s="196">
        <v>2.74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305</v>
      </c>
      <c r="AH781" s="151">
        <v>2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 x14ac:dyDescent="0.2">
      <c r="A782" s="158"/>
      <c r="B782" s="159"/>
      <c r="C782" s="203" t="s">
        <v>3598</v>
      </c>
      <c r="D782" s="195"/>
      <c r="E782" s="196">
        <v>2.06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305</v>
      </c>
      <c r="AH782" s="151">
        <v>2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 x14ac:dyDescent="0.2">
      <c r="A783" s="158"/>
      <c r="B783" s="159"/>
      <c r="C783" s="203" t="s">
        <v>3599</v>
      </c>
      <c r="D783" s="195"/>
      <c r="E783" s="196">
        <v>1.56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305</v>
      </c>
      <c r="AH783" s="151">
        <v>2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 x14ac:dyDescent="0.2">
      <c r="A784" s="158"/>
      <c r="B784" s="159"/>
      <c r="C784" s="203" t="s">
        <v>3600</v>
      </c>
      <c r="D784" s="195"/>
      <c r="E784" s="196">
        <v>1.9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305</v>
      </c>
      <c r="AH784" s="151">
        <v>2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 x14ac:dyDescent="0.2">
      <c r="A785" s="158"/>
      <c r="B785" s="159"/>
      <c r="C785" s="203" t="s">
        <v>3601</v>
      </c>
      <c r="D785" s="195"/>
      <c r="E785" s="196">
        <v>1.94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305</v>
      </c>
      <c r="AH785" s="151">
        <v>2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 x14ac:dyDescent="0.2">
      <c r="A786" s="158"/>
      <c r="B786" s="159"/>
      <c r="C786" s="203" t="s">
        <v>3602</v>
      </c>
      <c r="D786" s="195"/>
      <c r="E786" s="196">
        <v>1.8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305</v>
      </c>
      <c r="AH786" s="151">
        <v>2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 x14ac:dyDescent="0.2">
      <c r="A787" s="158"/>
      <c r="B787" s="159"/>
      <c r="C787" s="203" t="s">
        <v>3603</v>
      </c>
      <c r="D787" s="195"/>
      <c r="E787" s="196">
        <v>1.95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305</v>
      </c>
      <c r="AH787" s="151">
        <v>2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 x14ac:dyDescent="0.2">
      <c r="A788" s="158"/>
      <c r="B788" s="159"/>
      <c r="C788" s="203" t="s">
        <v>3604</v>
      </c>
      <c r="D788" s="195"/>
      <c r="E788" s="196">
        <v>1.96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305</v>
      </c>
      <c r="AH788" s="151">
        <v>2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1" x14ac:dyDescent="0.2">
      <c r="A789" s="158"/>
      <c r="B789" s="159"/>
      <c r="C789" s="203" t="s">
        <v>3605</v>
      </c>
      <c r="D789" s="195"/>
      <c r="E789" s="196">
        <v>1.96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305</v>
      </c>
      <c r="AH789" s="151">
        <v>2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 x14ac:dyDescent="0.2">
      <c r="A790" s="158"/>
      <c r="B790" s="159"/>
      <c r="C790" s="203" t="s">
        <v>3606</v>
      </c>
      <c r="D790" s="195"/>
      <c r="E790" s="196">
        <v>1.46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305</v>
      </c>
      <c r="AH790" s="151">
        <v>2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 x14ac:dyDescent="0.2">
      <c r="A791" s="158"/>
      <c r="B791" s="159"/>
      <c r="C791" s="203" t="s">
        <v>3607</v>
      </c>
      <c r="D791" s="195"/>
      <c r="E791" s="196">
        <v>1.56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305</v>
      </c>
      <c r="AH791" s="151">
        <v>2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 x14ac:dyDescent="0.2">
      <c r="A792" s="158"/>
      <c r="B792" s="159"/>
      <c r="C792" s="203" t="s">
        <v>3608</v>
      </c>
      <c r="D792" s="195"/>
      <c r="E792" s="196">
        <v>1.56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305</v>
      </c>
      <c r="AH792" s="151">
        <v>2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 x14ac:dyDescent="0.2">
      <c r="A793" s="158"/>
      <c r="B793" s="159"/>
      <c r="C793" s="203" t="s">
        <v>3609</v>
      </c>
      <c r="D793" s="195"/>
      <c r="E793" s="196">
        <v>2.62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305</v>
      </c>
      <c r="AH793" s="151">
        <v>2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 x14ac:dyDescent="0.2">
      <c r="A794" s="158"/>
      <c r="B794" s="159"/>
      <c r="C794" s="203" t="s">
        <v>3610</v>
      </c>
      <c r="D794" s="195"/>
      <c r="E794" s="196">
        <v>3.5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305</v>
      </c>
      <c r="AH794" s="151">
        <v>2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 x14ac:dyDescent="0.2">
      <c r="A795" s="158"/>
      <c r="B795" s="159"/>
      <c r="C795" s="203" t="s">
        <v>3611</v>
      </c>
      <c r="D795" s="195"/>
      <c r="E795" s="196">
        <v>3.3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305</v>
      </c>
      <c r="AH795" s="151">
        <v>2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1" x14ac:dyDescent="0.2">
      <c r="A796" s="158"/>
      <c r="B796" s="159"/>
      <c r="C796" s="204" t="s">
        <v>322</v>
      </c>
      <c r="D796" s="197"/>
      <c r="E796" s="198">
        <v>54.34</v>
      </c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305</v>
      </c>
      <c r="AH796" s="151">
        <v>3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 x14ac:dyDescent="0.2">
      <c r="A797" s="158"/>
      <c r="B797" s="159"/>
      <c r="C797" s="202" t="s">
        <v>323</v>
      </c>
      <c r="D797" s="195"/>
      <c r="E797" s="196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305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 x14ac:dyDescent="0.2">
      <c r="A798" s="158"/>
      <c r="B798" s="159"/>
      <c r="C798" s="201" t="s">
        <v>3612</v>
      </c>
      <c r="D798" s="193"/>
      <c r="E798" s="194">
        <v>147.94065000000001</v>
      </c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305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 x14ac:dyDescent="0.2">
      <c r="A799" s="171">
        <v>24</v>
      </c>
      <c r="B799" s="172" t="s">
        <v>3702</v>
      </c>
      <c r="C799" s="188" t="s">
        <v>3703</v>
      </c>
      <c r="D799" s="173" t="s">
        <v>298</v>
      </c>
      <c r="E799" s="174">
        <v>101.60639999999999</v>
      </c>
      <c r="F799" s="175"/>
      <c r="G799" s="176">
        <f>ROUND(E799*F799,2)</f>
        <v>0</v>
      </c>
      <c r="H799" s="175"/>
      <c r="I799" s="176">
        <f>ROUND(E799*H799,2)</f>
        <v>0</v>
      </c>
      <c r="J799" s="175"/>
      <c r="K799" s="176">
        <f>ROUND(E799*J799,2)</f>
        <v>0</v>
      </c>
      <c r="L799" s="176">
        <v>21</v>
      </c>
      <c r="M799" s="176">
        <f>G799*(1+L799/100)</f>
        <v>0</v>
      </c>
      <c r="N799" s="176">
        <v>0</v>
      </c>
      <c r="O799" s="176">
        <f>ROUND(E799*N799,2)</f>
        <v>0</v>
      </c>
      <c r="P799" s="176">
        <v>0</v>
      </c>
      <c r="Q799" s="176">
        <f>ROUND(E799*P799,2)</f>
        <v>0</v>
      </c>
      <c r="R799" s="176"/>
      <c r="S799" s="176" t="s">
        <v>239</v>
      </c>
      <c r="T799" s="177" t="s">
        <v>300</v>
      </c>
      <c r="U799" s="160">
        <v>0</v>
      </c>
      <c r="V799" s="160">
        <f>ROUND(E799*U799,2)</f>
        <v>0</v>
      </c>
      <c r="W799" s="160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415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 x14ac:dyDescent="0.2">
      <c r="A800" s="158"/>
      <c r="B800" s="159"/>
      <c r="C800" s="201" t="s">
        <v>3691</v>
      </c>
      <c r="D800" s="193"/>
      <c r="E800" s="194">
        <v>101.60639999999999</v>
      </c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305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ht="22.5" outlineLevel="1" x14ac:dyDescent="0.2">
      <c r="A801" s="171">
        <v>25</v>
      </c>
      <c r="B801" s="172" t="s">
        <v>3052</v>
      </c>
      <c r="C801" s="188" t="s">
        <v>3053</v>
      </c>
      <c r="D801" s="173" t="s">
        <v>298</v>
      </c>
      <c r="E801" s="174">
        <v>218.36631</v>
      </c>
      <c r="F801" s="175"/>
      <c r="G801" s="176">
        <f>ROUND(E801*F801,2)</f>
        <v>0</v>
      </c>
      <c r="H801" s="175"/>
      <c r="I801" s="176">
        <f>ROUND(E801*H801,2)</f>
        <v>0</v>
      </c>
      <c r="J801" s="175"/>
      <c r="K801" s="176">
        <f>ROUND(E801*J801,2)</f>
        <v>0</v>
      </c>
      <c r="L801" s="176">
        <v>21</v>
      </c>
      <c r="M801" s="176">
        <f>G801*(1+L801/100)</f>
        <v>0</v>
      </c>
      <c r="N801" s="176">
        <v>0</v>
      </c>
      <c r="O801" s="176">
        <f>ROUND(E801*N801,2)</f>
        <v>0</v>
      </c>
      <c r="P801" s="176">
        <v>0</v>
      </c>
      <c r="Q801" s="176">
        <f>ROUND(E801*P801,2)</f>
        <v>0</v>
      </c>
      <c r="R801" s="176" t="s">
        <v>299</v>
      </c>
      <c r="S801" s="176" t="s">
        <v>239</v>
      </c>
      <c r="T801" s="177" t="s">
        <v>300</v>
      </c>
      <c r="U801" s="160">
        <v>0.20200000000000001</v>
      </c>
      <c r="V801" s="160">
        <f>ROUND(E801*U801,2)</f>
        <v>44.11</v>
      </c>
      <c r="W801" s="160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415</v>
      </c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 x14ac:dyDescent="0.2">
      <c r="A802" s="158"/>
      <c r="B802" s="159"/>
      <c r="C802" s="265" t="s">
        <v>947</v>
      </c>
      <c r="D802" s="266"/>
      <c r="E802" s="266"/>
      <c r="F802" s="266"/>
      <c r="G802" s="266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303</v>
      </c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 x14ac:dyDescent="0.2">
      <c r="A803" s="158"/>
      <c r="B803" s="159"/>
      <c r="C803" s="256" t="s">
        <v>3365</v>
      </c>
      <c r="D803" s="257"/>
      <c r="E803" s="257"/>
      <c r="F803" s="257"/>
      <c r="G803" s="257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243</v>
      </c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 x14ac:dyDescent="0.2">
      <c r="A804" s="158"/>
      <c r="B804" s="159"/>
      <c r="C804" s="201" t="s">
        <v>3688</v>
      </c>
      <c r="D804" s="193"/>
      <c r="E804" s="194">
        <v>110.91014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305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 x14ac:dyDescent="0.2">
      <c r="A805" s="158"/>
      <c r="B805" s="159"/>
      <c r="C805" s="201" t="s">
        <v>3689</v>
      </c>
      <c r="D805" s="193"/>
      <c r="E805" s="194">
        <v>10.508850000000001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305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 x14ac:dyDescent="0.2">
      <c r="A806" s="158"/>
      <c r="B806" s="159"/>
      <c r="C806" s="201" t="s">
        <v>3690</v>
      </c>
      <c r="D806" s="193"/>
      <c r="E806" s="194">
        <v>-4.6590800000000003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305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 x14ac:dyDescent="0.2">
      <c r="A807" s="158"/>
      <c r="B807" s="159"/>
      <c r="C807" s="201" t="s">
        <v>3691</v>
      </c>
      <c r="D807" s="193"/>
      <c r="E807" s="194">
        <v>101.60639999999999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305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ht="22.5" outlineLevel="1" x14ac:dyDescent="0.2">
      <c r="A808" s="171">
        <v>26</v>
      </c>
      <c r="B808" s="172" t="s">
        <v>3052</v>
      </c>
      <c r="C808" s="188" t="s">
        <v>3053</v>
      </c>
      <c r="D808" s="173" t="s">
        <v>298</v>
      </c>
      <c r="E808" s="174">
        <v>1089.2246500000001</v>
      </c>
      <c r="F808" s="175"/>
      <c r="G808" s="176">
        <f>ROUND(E808*F808,2)</f>
        <v>0</v>
      </c>
      <c r="H808" s="175"/>
      <c r="I808" s="176">
        <f>ROUND(E808*H808,2)</f>
        <v>0</v>
      </c>
      <c r="J808" s="175"/>
      <c r="K808" s="176">
        <f>ROUND(E808*J808,2)</f>
        <v>0</v>
      </c>
      <c r="L808" s="176">
        <v>21</v>
      </c>
      <c r="M808" s="176">
        <f>G808*(1+L808/100)</f>
        <v>0</v>
      </c>
      <c r="N808" s="176">
        <v>0</v>
      </c>
      <c r="O808" s="176">
        <f>ROUND(E808*N808,2)</f>
        <v>0</v>
      </c>
      <c r="P808" s="176">
        <v>0</v>
      </c>
      <c r="Q808" s="176">
        <f>ROUND(E808*P808,2)</f>
        <v>0</v>
      </c>
      <c r="R808" s="176" t="s">
        <v>299</v>
      </c>
      <c r="S808" s="176" t="s">
        <v>239</v>
      </c>
      <c r="T808" s="177" t="s">
        <v>300</v>
      </c>
      <c r="U808" s="160">
        <v>0.20200000000000001</v>
      </c>
      <c r="V808" s="160">
        <f>ROUND(E808*U808,2)</f>
        <v>220.02</v>
      </c>
      <c r="W808" s="160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301</v>
      </c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 x14ac:dyDescent="0.2">
      <c r="A809" s="158"/>
      <c r="B809" s="159"/>
      <c r="C809" s="265" t="s">
        <v>947</v>
      </c>
      <c r="D809" s="266"/>
      <c r="E809" s="266"/>
      <c r="F809" s="266"/>
      <c r="G809" s="266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303</v>
      </c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1" x14ac:dyDescent="0.2">
      <c r="A810" s="158"/>
      <c r="B810" s="159"/>
      <c r="C810" s="256" t="s">
        <v>3365</v>
      </c>
      <c r="D810" s="257"/>
      <c r="E810" s="257"/>
      <c r="F810" s="257"/>
      <c r="G810" s="257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243</v>
      </c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 x14ac:dyDescent="0.2">
      <c r="A811" s="158"/>
      <c r="B811" s="159"/>
      <c r="C811" s="201" t="s">
        <v>3704</v>
      </c>
      <c r="D811" s="193"/>
      <c r="E811" s="194">
        <v>1620.33241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305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 x14ac:dyDescent="0.2">
      <c r="A812" s="158"/>
      <c r="B812" s="159"/>
      <c r="C812" s="201" t="s">
        <v>3705</v>
      </c>
      <c r="D812" s="193"/>
      <c r="E812" s="194">
        <v>-95.803380000000004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305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 x14ac:dyDescent="0.2">
      <c r="A813" s="158"/>
      <c r="B813" s="159"/>
      <c r="C813" s="202" t="s">
        <v>319</v>
      </c>
      <c r="D813" s="195"/>
      <c r="E813" s="196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305</v>
      </c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 x14ac:dyDescent="0.2">
      <c r="A814" s="158"/>
      <c r="B814" s="159"/>
      <c r="C814" s="203" t="s">
        <v>3706</v>
      </c>
      <c r="D814" s="195"/>
      <c r="E814" s="196">
        <v>41.932000000000002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305</v>
      </c>
      <c r="AH814" s="151">
        <v>2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 x14ac:dyDescent="0.2">
      <c r="A815" s="158"/>
      <c r="B815" s="159"/>
      <c r="C815" s="203" t="s">
        <v>3707</v>
      </c>
      <c r="D815" s="195"/>
      <c r="E815" s="196">
        <v>8.7230000000000008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305</v>
      </c>
      <c r="AH815" s="151">
        <v>2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 x14ac:dyDescent="0.2">
      <c r="A816" s="158"/>
      <c r="B816" s="159"/>
      <c r="C816" s="203" t="s">
        <v>3708</v>
      </c>
      <c r="D816" s="195"/>
      <c r="E816" s="196">
        <v>9.8450000000000006</v>
      </c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305</v>
      </c>
      <c r="AH816" s="151">
        <v>2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1" x14ac:dyDescent="0.2">
      <c r="A817" s="158"/>
      <c r="B817" s="159"/>
      <c r="C817" s="203" t="s">
        <v>3709</v>
      </c>
      <c r="D817" s="195"/>
      <c r="E817" s="196">
        <v>47.420999999999999</v>
      </c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305</v>
      </c>
      <c r="AH817" s="151">
        <v>2</v>
      </c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 x14ac:dyDescent="0.2">
      <c r="A818" s="158"/>
      <c r="B818" s="159"/>
      <c r="C818" s="203" t="s">
        <v>3710</v>
      </c>
      <c r="D818" s="195"/>
      <c r="E818" s="196">
        <v>28.423999999999999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305</v>
      </c>
      <c r="AH818" s="151">
        <v>2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 x14ac:dyDescent="0.2">
      <c r="A819" s="158"/>
      <c r="B819" s="159"/>
      <c r="C819" s="204" t="s">
        <v>322</v>
      </c>
      <c r="D819" s="197"/>
      <c r="E819" s="198">
        <v>136.345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305</v>
      </c>
      <c r="AH819" s="151">
        <v>3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1" x14ac:dyDescent="0.2">
      <c r="A820" s="158"/>
      <c r="B820" s="159"/>
      <c r="C820" s="202" t="s">
        <v>323</v>
      </c>
      <c r="D820" s="195"/>
      <c r="E820" s="196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305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 x14ac:dyDescent="0.2">
      <c r="A821" s="158"/>
      <c r="B821" s="159"/>
      <c r="C821" s="201" t="s">
        <v>3711</v>
      </c>
      <c r="D821" s="193"/>
      <c r="E821" s="194">
        <v>-95.441500000000005</v>
      </c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305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 x14ac:dyDescent="0.2">
      <c r="A822" s="158"/>
      <c r="B822" s="159"/>
      <c r="C822" s="202" t="s">
        <v>319</v>
      </c>
      <c r="D822" s="195"/>
      <c r="E822" s="196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305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 x14ac:dyDescent="0.2">
      <c r="A823" s="158"/>
      <c r="B823" s="159"/>
      <c r="C823" s="203" t="s">
        <v>3712</v>
      </c>
      <c r="D823" s="195"/>
      <c r="E823" s="196">
        <v>22.619499999999999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305</v>
      </c>
      <c r="AH823" s="151">
        <v>2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 x14ac:dyDescent="0.2">
      <c r="A824" s="158"/>
      <c r="B824" s="159"/>
      <c r="C824" s="203" t="s">
        <v>3713</v>
      </c>
      <c r="D824" s="195"/>
      <c r="E824" s="196">
        <v>17.660499999999999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305</v>
      </c>
      <c r="AH824" s="151">
        <v>2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 x14ac:dyDescent="0.2">
      <c r="A825" s="158"/>
      <c r="B825" s="159"/>
      <c r="C825" s="203" t="s">
        <v>3714</v>
      </c>
      <c r="D825" s="195"/>
      <c r="E825" s="196">
        <v>44.640500000000003</v>
      </c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305</v>
      </c>
      <c r="AH825" s="151">
        <v>2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 x14ac:dyDescent="0.2">
      <c r="A826" s="158"/>
      <c r="B826" s="159"/>
      <c r="C826" s="203" t="s">
        <v>3715</v>
      </c>
      <c r="D826" s="195"/>
      <c r="E826" s="196">
        <v>39.197000000000003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305</v>
      </c>
      <c r="AH826" s="151">
        <v>2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 x14ac:dyDescent="0.2">
      <c r="A827" s="158"/>
      <c r="B827" s="159"/>
      <c r="C827" s="203" t="s">
        <v>3716</v>
      </c>
      <c r="D827" s="195"/>
      <c r="E827" s="196">
        <v>25.478999999999999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305</v>
      </c>
      <c r="AH827" s="151">
        <v>2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 x14ac:dyDescent="0.2">
      <c r="A828" s="158"/>
      <c r="B828" s="159"/>
      <c r="C828" s="203" t="s">
        <v>3717</v>
      </c>
      <c r="D828" s="195"/>
      <c r="E828" s="196">
        <v>30.684999999999999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305</v>
      </c>
      <c r="AH828" s="151">
        <v>2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 x14ac:dyDescent="0.2">
      <c r="A829" s="158"/>
      <c r="B829" s="159"/>
      <c r="C829" s="203" t="s">
        <v>3718</v>
      </c>
      <c r="D829" s="195"/>
      <c r="E829" s="196">
        <v>30.59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305</v>
      </c>
      <c r="AH829" s="151">
        <v>2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 x14ac:dyDescent="0.2">
      <c r="A830" s="158"/>
      <c r="B830" s="159"/>
      <c r="C830" s="204" t="s">
        <v>322</v>
      </c>
      <c r="D830" s="197"/>
      <c r="E830" s="198">
        <v>210.8715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305</v>
      </c>
      <c r="AH830" s="151">
        <v>3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 x14ac:dyDescent="0.2">
      <c r="A831" s="158"/>
      <c r="B831" s="159"/>
      <c r="C831" s="202" t="s">
        <v>323</v>
      </c>
      <c r="D831" s="195"/>
      <c r="E831" s="196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305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 x14ac:dyDescent="0.2">
      <c r="A832" s="158"/>
      <c r="B832" s="159"/>
      <c r="C832" s="201" t="s">
        <v>3719</v>
      </c>
      <c r="D832" s="193"/>
      <c r="E832" s="194">
        <v>-115.97933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305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 x14ac:dyDescent="0.2">
      <c r="A833" s="158"/>
      <c r="B833" s="159"/>
      <c r="C833" s="202" t="s">
        <v>319</v>
      </c>
      <c r="D833" s="195"/>
      <c r="E833" s="196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305</v>
      </c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">
      <c r="A834" s="158"/>
      <c r="B834" s="159"/>
      <c r="C834" s="203" t="s">
        <v>3720</v>
      </c>
      <c r="D834" s="195"/>
      <c r="E834" s="196">
        <v>31.92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305</v>
      </c>
      <c r="AH834" s="151">
        <v>2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 x14ac:dyDescent="0.2">
      <c r="A835" s="158"/>
      <c r="B835" s="159"/>
      <c r="C835" s="203" t="s">
        <v>3721</v>
      </c>
      <c r="D835" s="195"/>
      <c r="E835" s="196">
        <v>30.19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305</v>
      </c>
      <c r="AH835" s="151">
        <v>2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 x14ac:dyDescent="0.2">
      <c r="A836" s="158"/>
      <c r="B836" s="159"/>
      <c r="C836" s="203" t="s">
        <v>3722</v>
      </c>
      <c r="D836" s="195"/>
      <c r="E836" s="196">
        <v>25.59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305</v>
      </c>
      <c r="AH836" s="151">
        <v>2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 x14ac:dyDescent="0.2">
      <c r="A837" s="158"/>
      <c r="B837" s="159"/>
      <c r="C837" s="203" t="s">
        <v>3723</v>
      </c>
      <c r="D837" s="195"/>
      <c r="E837" s="196">
        <v>17.3</v>
      </c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305</v>
      </c>
      <c r="AH837" s="151">
        <v>2</v>
      </c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 x14ac:dyDescent="0.2">
      <c r="A838" s="158"/>
      <c r="B838" s="159"/>
      <c r="C838" s="203" t="s">
        <v>3724</v>
      </c>
      <c r="D838" s="195"/>
      <c r="E838" s="196">
        <v>26.2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305</v>
      </c>
      <c r="AH838" s="151">
        <v>2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 x14ac:dyDescent="0.2">
      <c r="A839" s="158"/>
      <c r="B839" s="159"/>
      <c r="C839" s="204" t="s">
        <v>322</v>
      </c>
      <c r="D839" s="197"/>
      <c r="E839" s="198">
        <v>131.19999999999999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305</v>
      </c>
      <c r="AH839" s="151">
        <v>3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 x14ac:dyDescent="0.2">
      <c r="A840" s="158"/>
      <c r="B840" s="159"/>
      <c r="C840" s="202" t="s">
        <v>323</v>
      </c>
      <c r="D840" s="195"/>
      <c r="E840" s="196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305</v>
      </c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 x14ac:dyDescent="0.2">
      <c r="A841" s="158"/>
      <c r="B841" s="159"/>
      <c r="C841" s="201" t="s">
        <v>3725</v>
      </c>
      <c r="D841" s="193"/>
      <c r="E841" s="194">
        <v>-78.72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305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 x14ac:dyDescent="0.2">
      <c r="A842" s="158"/>
      <c r="B842" s="159"/>
      <c r="C842" s="202" t="s">
        <v>319</v>
      </c>
      <c r="D842" s="195"/>
      <c r="E842" s="196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305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 x14ac:dyDescent="0.2">
      <c r="A843" s="158"/>
      <c r="B843" s="159"/>
      <c r="C843" s="203" t="s">
        <v>3726</v>
      </c>
      <c r="D843" s="195"/>
      <c r="E843" s="196">
        <v>30.97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305</v>
      </c>
      <c r="AH843" s="151">
        <v>2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 x14ac:dyDescent="0.2">
      <c r="A844" s="158"/>
      <c r="B844" s="159"/>
      <c r="C844" s="203" t="s">
        <v>3727</v>
      </c>
      <c r="D844" s="195"/>
      <c r="E844" s="196">
        <v>32.774999999999999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305</v>
      </c>
      <c r="AH844" s="151">
        <v>2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 x14ac:dyDescent="0.2">
      <c r="A845" s="158"/>
      <c r="B845" s="159"/>
      <c r="C845" s="203" t="s">
        <v>3728</v>
      </c>
      <c r="D845" s="195"/>
      <c r="E845" s="196">
        <v>25.555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305</v>
      </c>
      <c r="AH845" s="151">
        <v>2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 x14ac:dyDescent="0.2">
      <c r="A846" s="158"/>
      <c r="B846" s="159"/>
      <c r="C846" s="203" t="s">
        <v>3729</v>
      </c>
      <c r="D846" s="195"/>
      <c r="E846" s="196">
        <v>46.74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305</v>
      </c>
      <c r="AH846" s="151">
        <v>2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 x14ac:dyDescent="0.2">
      <c r="A847" s="158"/>
      <c r="B847" s="159"/>
      <c r="C847" s="204" t="s">
        <v>322</v>
      </c>
      <c r="D847" s="197"/>
      <c r="E847" s="198">
        <v>136.04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305</v>
      </c>
      <c r="AH847" s="151">
        <v>3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 x14ac:dyDescent="0.2">
      <c r="A848" s="158"/>
      <c r="B848" s="159"/>
      <c r="C848" s="202" t="s">
        <v>323</v>
      </c>
      <c r="D848" s="195"/>
      <c r="E848" s="196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305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 x14ac:dyDescent="0.2">
      <c r="A849" s="158"/>
      <c r="B849" s="159"/>
      <c r="C849" s="201" t="s">
        <v>3730</v>
      </c>
      <c r="D849" s="193"/>
      <c r="E849" s="194">
        <v>-74.822000000000003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305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 x14ac:dyDescent="0.2">
      <c r="A850" s="158"/>
      <c r="B850" s="159"/>
      <c r="C850" s="202" t="s">
        <v>319</v>
      </c>
      <c r="D850" s="195"/>
      <c r="E850" s="196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305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 x14ac:dyDescent="0.2">
      <c r="A851" s="158"/>
      <c r="B851" s="159"/>
      <c r="C851" s="203" t="s">
        <v>3731</v>
      </c>
      <c r="D851" s="195"/>
      <c r="E851" s="196">
        <v>2.38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305</v>
      </c>
      <c r="AH851" s="151">
        <v>2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 x14ac:dyDescent="0.2">
      <c r="A852" s="158"/>
      <c r="B852" s="159"/>
      <c r="C852" s="203" t="s">
        <v>3732</v>
      </c>
      <c r="D852" s="195"/>
      <c r="E852" s="196">
        <v>1.53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305</v>
      </c>
      <c r="AH852" s="151">
        <v>2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 x14ac:dyDescent="0.2">
      <c r="A853" s="158"/>
      <c r="B853" s="159"/>
      <c r="C853" s="203" t="s">
        <v>3733</v>
      </c>
      <c r="D853" s="195"/>
      <c r="E853" s="196">
        <v>1.53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305</v>
      </c>
      <c r="AH853" s="151">
        <v>2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 x14ac:dyDescent="0.2">
      <c r="A854" s="158"/>
      <c r="B854" s="159"/>
      <c r="C854" s="203" t="s">
        <v>3734</v>
      </c>
      <c r="D854" s="195"/>
      <c r="E854" s="196">
        <v>8.5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305</v>
      </c>
      <c r="AH854" s="151">
        <v>2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 x14ac:dyDescent="0.2">
      <c r="A855" s="158"/>
      <c r="B855" s="159"/>
      <c r="C855" s="203" t="s">
        <v>3735</v>
      </c>
      <c r="D855" s="195"/>
      <c r="E855" s="196">
        <v>8.5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305</v>
      </c>
      <c r="AH855" s="151">
        <v>2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 x14ac:dyDescent="0.2">
      <c r="A856" s="158"/>
      <c r="B856" s="159"/>
      <c r="C856" s="203" t="s">
        <v>3736</v>
      </c>
      <c r="D856" s="195"/>
      <c r="E856" s="196">
        <v>8.5</v>
      </c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305</v>
      </c>
      <c r="AH856" s="151">
        <v>2</v>
      </c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 x14ac:dyDescent="0.2">
      <c r="A857" s="158"/>
      <c r="B857" s="159"/>
      <c r="C857" s="203" t="s">
        <v>3737</v>
      </c>
      <c r="D857" s="195"/>
      <c r="E857" s="196">
        <v>3.4</v>
      </c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305</v>
      </c>
      <c r="AH857" s="151">
        <v>2</v>
      </c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 x14ac:dyDescent="0.2">
      <c r="A858" s="158"/>
      <c r="B858" s="159"/>
      <c r="C858" s="203" t="s">
        <v>3738</v>
      </c>
      <c r="D858" s="195"/>
      <c r="E858" s="196">
        <v>1.87</v>
      </c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305</v>
      </c>
      <c r="AH858" s="151">
        <v>2</v>
      </c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 x14ac:dyDescent="0.2">
      <c r="A859" s="158"/>
      <c r="B859" s="159"/>
      <c r="C859" s="203" t="s">
        <v>3739</v>
      </c>
      <c r="D859" s="195"/>
      <c r="E859" s="196">
        <v>1.87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305</v>
      </c>
      <c r="AH859" s="151">
        <v>2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 x14ac:dyDescent="0.2">
      <c r="A860" s="158"/>
      <c r="B860" s="159"/>
      <c r="C860" s="203" t="s">
        <v>3740</v>
      </c>
      <c r="D860" s="195"/>
      <c r="E860" s="196">
        <v>1.87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305</v>
      </c>
      <c r="AH860" s="151">
        <v>2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 x14ac:dyDescent="0.2">
      <c r="A861" s="158"/>
      <c r="B861" s="159"/>
      <c r="C861" s="203" t="s">
        <v>3741</v>
      </c>
      <c r="D861" s="195"/>
      <c r="E861" s="196">
        <v>1.53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305</v>
      </c>
      <c r="AH861" s="151">
        <v>2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 x14ac:dyDescent="0.2">
      <c r="A862" s="158"/>
      <c r="B862" s="159"/>
      <c r="C862" s="203" t="s">
        <v>3742</v>
      </c>
      <c r="D862" s="195"/>
      <c r="E862" s="196">
        <v>1.87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305</v>
      </c>
      <c r="AH862" s="151">
        <v>2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 x14ac:dyDescent="0.2">
      <c r="A863" s="158"/>
      <c r="B863" s="159"/>
      <c r="C863" s="203" t="s">
        <v>3743</v>
      </c>
      <c r="D863" s="195"/>
      <c r="E863" s="196">
        <v>1.87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305</v>
      </c>
      <c r="AH863" s="151">
        <v>2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 x14ac:dyDescent="0.2">
      <c r="A864" s="158"/>
      <c r="B864" s="159"/>
      <c r="C864" s="203" t="s">
        <v>3744</v>
      </c>
      <c r="D864" s="195"/>
      <c r="E864" s="196">
        <v>2.5499999999999998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305</v>
      </c>
      <c r="AH864" s="151">
        <v>2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 x14ac:dyDescent="0.2">
      <c r="A865" s="158"/>
      <c r="B865" s="159"/>
      <c r="C865" s="203" t="s">
        <v>3745</v>
      </c>
      <c r="D865" s="195"/>
      <c r="E865" s="196">
        <v>1.2749999999999999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305</v>
      </c>
      <c r="AH865" s="151">
        <v>2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 x14ac:dyDescent="0.2">
      <c r="A866" s="158"/>
      <c r="B866" s="159"/>
      <c r="C866" s="203" t="s">
        <v>3746</v>
      </c>
      <c r="D866" s="195"/>
      <c r="E866" s="196">
        <v>1.2749999999999999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305</v>
      </c>
      <c r="AH866" s="151">
        <v>2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 x14ac:dyDescent="0.2">
      <c r="A867" s="158"/>
      <c r="B867" s="159"/>
      <c r="C867" s="203" t="s">
        <v>3747</v>
      </c>
      <c r="D867" s="195"/>
      <c r="E867" s="196">
        <v>1.2749999999999999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305</v>
      </c>
      <c r="AH867" s="151">
        <v>2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 x14ac:dyDescent="0.2">
      <c r="A868" s="158"/>
      <c r="B868" s="159"/>
      <c r="C868" s="203" t="s">
        <v>3748</v>
      </c>
      <c r="D868" s="195"/>
      <c r="E868" s="196">
        <v>1.36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305</v>
      </c>
      <c r="AH868" s="151">
        <v>2</v>
      </c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 x14ac:dyDescent="0.2">
      <c r="A869" s="158"/>
      <c r="B869" s="159"/>
      <c r="C869" s="203" t="s">
        <v>3749</v>
      </c>
      <c r="D869" s="195"/>
      <c r="E869" s="196">
        <v>1.2749999999999999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305</v>
      </c>
      <c r="AH869" s="151">
        <v>2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 x14ac:dyDescent="0.2">
      <c r="A870" s="158"/>
      <c r="B870" s="159"/>
      <c r="C870" s="203" t="s">
        <v>3750</v>
      </c>
      <c r="D870" s="195"/>
      <c r="E870" s="196">
        <v>1.2749999999999999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305</v>
      </c>
      <c r="AH870" s="151">
        <v>2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 x14ac:dyDescent="0.2">
      <c r="A871" s="158"/>
      <c r="B871" s="159"/>
      <c r="C871" s="203" t="s">
        <v>3751</v>
      </c>
      <c r="D871" s="195"/>
      <c r="E871" s="196">
        <v>1.2749999999999999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305</v>
      </c>
      <c r="AH871" s="151">
        <v>2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 x14ac:dyDescent="0.2">
      <c r="A872" s="158"/>
      <c r="B872" s="159"/>
      <c r="C872" s="203" t="s">
        <v>3752</v>
      </c>
      <c r="D872" s="195"/>
      <c r="E872" s="196">
        <v>5.0999999999999996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305</v>
      </c>
      <c r="AH872" s="151">
        <v>2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 x14ac:dyDescent="0.2">
      <c r="A873" s="158"/>
      <c r="B873" s="159"/>
      <c r="C873" s="203" t="s">
        <v>3753</v>
      </c>
      <c r="D873" s="195"/>
      <c r="E873" s="196">
        <v>5.0999999999999996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305</v>
      </c>
      <c r="AH873" s="151">
        <v>2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 x14ac:dyDescent="0.2">
      <c r="A874" s="158"/>
      <c r="B874" s="159"/>
      <c r="C874" s="203" t="s">
        <v>3754</v>
      </c>
      <c r="D874" s="195"/>
      <c r="E874" s="196">
        <v>10.199999999999999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305</v>
      </c>
      <c r="AH874" s="151">
        <v>2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 x14ac:dyDescent="0.2">
      <c r="A875" s="158"/>
      <c r="B875" s="159"/>
      <c r="C875" s="203" t="s">
        <v>3755</v>
      </c>
      <c r="D875" s="195"/>
      <c r="E875" s="196">
        <v>2.5499999999999998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305</v>
      </c>
      <c r="AH875" s="151">
        <v>2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 x14ac:dyDescent="0.2">
      <c r="A876" s="158"/>
      <c r="B876" s="159"/>
      <c r="C876" s="203" t="s">
        <v>3756</v>
      </c>
      <c r="D876" s="195"/>
      <c r="E876" s="196">
        <v>1.36</v>
      </c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305</v>
      </c>
      <c r="AH876" s="151">
        <v>2</v>
      </c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 x14ac:dyDescent="0.2">
      <c r="A877" s="158"/>
      <c r="B877" s="159"/>
      <c r="C877" s="203" t="s">
        <v>3757</v>
      </c>
      <c r="D877" s="195"/>
      <c r="E877" s="196">
        <v>1.7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305</v>
      </c>
      <c r="AH877" s="151">
        <v>2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 x14ac:dyDescent="0.2">
      <c r="A878" s="158"/>
      <c r="B878" s="159"/>
      <c r="C878" s="203" t="s">
        <v>3758</v>
      </c>
      <c r="D878" s="195"/>
      <c r="E878" s="196">
        <v>1.7</v>
      </c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305</v>
      </c>
      <c r="AH878" s="151">
        <v>2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">
      <c r="A879" s="158"/>
      <c r="B879" s="159"/>
      <c r="C879" s="203" t="s">
        <v>3759</v>
      </c>
      <c r="D879" s="195"/>
      <c r="E879" s="196">
        <v>2.125</v>
      </c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305</v>
      </c>
      <c r="AH879" s="151">
        <v>2</v>
      </c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 x14ac:dyDescent="0.2">
      <c r="A880" s="158"/>
      <c r="B880" s="159"/>
      <c r="C880" s="203" t="s">
        <v>3760</v>
      </c>
      <c r="D880" s="195"/>
      <c r="E880" s="196">
        <v>1.7</v>
      </c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305</v>
      </c>
      <c r="AH880" s="151">
        <v>2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 x14ac:dyDescent="0.2">
      <c r="A881" s="158"/>
      <c r="B881" s="159"/>
      <c r="C881" s="203" t="s">
        <v>3761</v>
      </c>
      <c r="D881" s="195"/>
      <c r="E881" s="196">
        <v>2.5499999999999998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305</v>
      </c>
      <c r="AH881" s="151">
        <v>2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 x14ac:dyDescent="0.2">
      <c r="A882" s="158"/>
      <c r="B882" s="159"/>
      <c r="C882" s="203" t="s">
        <v>3762</v>
      </c>
      <c r="D882" s="195"/>
      <c r="E882" s="196">
        <v>1.02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305</v>
      </c>
      <c r="AH882" s="151">
        <v>2</v>
      </c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 x14ac:dyDescent="0.2">
      <c r="A883" s="158"/>
      <c r="B883" s="159"/>
      <c r="C883" s="203" t="s">
        <v>3763</v>
      </c>
      <c r="D883" s="195"/>
      <c r="E883" s="196">
        <v>1.02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305</v>
      </c>
      <c r="AH883" s="151">
        <v>2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 x14ac:dyDescent="0.2">
      <c r="A884" s="158"/>
      <c r="B884" s="159"/>
      <c r="C884" s="203" t="s">
        <v>3764</v>
      </c>
      <c r="D884" s="195"/>
      <c r="E884" s="196">
        <v>0.85</v>
      </c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305</v>
      </c>
      <c r="AH884" s="151">
        <v>2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 x14ac:dyDescent="0.2">
      <c r="A885" s="158"/>
      <c r="B885" s="159"/>
      <c r="C885" s="204" t="s">
        <v>322</v>
      </c>
      <c r="D885" s="197"/>
      <c r="E885" s="198">
        <v>93.754999999999995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305</v>
      </c>
      <c r="AH885" s="151">
        <v>3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 x14ac:dyDescent="0.2">
      <c r="A886" s="158"/>
      <c r="B886" s="159"/>
      <c r="C886" s="202" t="s">
        <v>323</v>
      </c>
      <c r="D886" s="195"/>
      <c r="E886" s="196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305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">
      <c r="A887" s="158"/>
      <c r="B887" s="159"/>
      <c r="C887" s="201" t="s">
        <v>3765</v>
      </c>
      <c r="D887" s="193"/>
      <c r="E887" s="194">
        <v>-42.189749999999997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305</v>
      </c>
      <c r="AH887" s="151">
        <v>0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 x14ac:dyDescent="0.2">
      <c r="A888" s="158"/>
      <c r="B888" s="159"/>
      <c r="C888" s="202" t="s">
        <v>319</v>
      </c>
      <c r="D888" s="195"/>
      <c r="E888" s="196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305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 x14ac:dyDescent="0.2">
      <c r="A889" s="158"/>
      <c r="B889" s="159"/>
      <c r="C889" s="203" t="s">
        <v>3766</v>
      </c>
      <c r="D889" s="195"/>
      <c r="E889" s="196">
        <v>9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305</v>
      </c>
      <c r="AH889" s="151">
        <v>2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 x14ac:dyDescent="0.2">
      <c r="A890" s="158"/>
      <c r="B890" s="159"/>
      <c r="C890" s="203" t="s">
        <v>3767</v>
      </c>
      <c r="D890" s="195"/>
      <c r="E890" s="196">
        <v>3.6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305</v>
      </c>
      <c r="AH890" s="151">
        <v>2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 x14ac:dyDescent="0.2">
      <c r="A891" s="158"/>
      <c r="B891" s="159"/>
      <c r="C891" s="203" t="s">
        <v>3768</v>
      </c>
      <c r="D891" s="195"/>
      <c r="E891" s="196">
        <v>2.34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305</v>
      </c>
      <c r="AH891" s="151">
        <v>2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 x14ac:dyDescent="0.2">
      <c r="A892" s="158"/>
      <c r="B892" s="159"/>
      <c r="C892" s="203" t="s">
        <v>3769</v>
      </c>
      <c r="D892" s="195"/>
      <c r="E892" s="196">
        <v>2.52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305</v>
      </c>
      <c r="AH892" s="151">
        <v>2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 x14ac:dyDescent="0.2">
      <c r="A893" s="158"/>
      <c r="B893" s="159"/>
      <c r="C893" s="203" t="s">
        <v>3770</v>
      </c>
      <c r="D893" s="195"/>
      <c r="E893" s="196">
        <v>0.9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305</v>
      </c>
      <c r="AH893" s="151">
        <v>2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 x14ac:dyDescent="0.2">
      <c r="A894" s="158"/>
      <c r="B894" s="159"/>
      <c r="C894" s="203" t="s">
        <v>3771</v>
      </c>
      <c r="D894" s="195"/>
      <c r="E894" s="196">
        <v>1.89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305</v>
      </c>
      <c r="AH894" s="151">
        <v>2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 x14ac:dyDescent="0.2">
      <c r="A895" s="158"/>
      <c r="B895" s="159"/>
      <c r="C895" s="203" t="s">
        <v>3772</v>
      </c>
      <c r="D895" s="195"/>
      <c r="E895" s="196">
        <v>1.17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305</v>
      </c>
      <c r="AH895" s="151">
        <v>2</v>
      </c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 x14ac:dyDescent="0.2">
      <c r="A896" s="158"/>
      <c r="B896" s="159"/>
      <c r="C896" s="203" t="s">
        <v>3773</v>
      </c>
      <c r="D896" s="195"/>
      <c r="E896" s="196">
        <v>1.35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305</v>
      </c>
      <c r="AH896" s="151">
        <v>2</v>
      </c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 x14ac:dyDescent="0.2">
      <c r="A897" s="158"/>
      <c r="B897" s="159"/>
      <c r="C897" s="203" t="s">
        <v>3774</v>
      </c>
      <c r="D897" s="195"/>
      <c r="E897" s="196">
        <v>54.9</v>
      </c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305</v>
      </c>
      <c r="AH897" s="151">
        <v>2</v>
      </c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 x14ac:dyDescent="0.2">
      <c r="A898" s="158"/>
      <c r="B898" s="159"/>
      <c r="C898" s="203" t="s">
        <v>3775</v>
      </c>
      <c r="D898" s="195"/>
      <c r="E898" s="196">
        <v>4.5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305</v>
      </c>
      <c r="AH898" s="151">
        <v>2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 x14ac:dyDescent="0.2">
      <c r="A899" s="158"/>
      <c r="B899" s="159"/>
      <c r="C899" s="203" t="s">
        <v>3776</v>
      </c>
      <c r="D899" s="195"/>
      <c r="E899" s="196">
        <v>0.9</v>
      </c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305</v>
      </c>
      <c r="AH899" s="151">
        <v>2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 x14ac:dyDescent="0.2">
      <c r="A900" s="158"/>
      <c r="B900" s="159"/>
      <c r="C900" s="203" t="s">
        <v>3777</v>
      </c>
      <c r="D900" s="195"/>
      <c r="E900" s="196">
        <v>0.9</v>
      </c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305</v>
      </c>
      <c r="AH900" s="151">
        <v>2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 x14ac:dyDescent="0.2">
      <c r="A901" s="158"/>
      <c r="B901" s="159"/>
      <c r="C901" s="203" t="s">
        <v>3778</v>
      </c>
      <c r="D901" s="195"/>
      <c r="E901" s="196">
        <v>1.08</v>
      </c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305</v>
      </c>
      <c r="AH901" s="151">
        <v>2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 x14ac:dyDescent="0.2">
      <c r="A902" s="158"/>
      <c r="B902" s="159"/>
      <c r="C902" s="204" t="s">
        <v>322</v>
      </c>
      <c r="D902" s="197"/>
      <c r="E902" s="198">
        <v>85.05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305</v>
      </c>
      <c r="AH902" s="151">
        <v>3</v>
      </c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 x14ac:dyDescent="0.2">
      <c r="A903" s="158"/>
      <c r="B903" s="159"/>
      <c r="C903" s="202" t="s">
        <v>323</v>
      </c>
      <c r="D903" s="195"/>
      <c r="E903" s="196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305</v>
      </c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 x14ac:dyDescent="0.2">
      <c r="A904" s="158"/>
      <c r="B904" s="159"/>
      <c r="C904" s="201" t="s">
        <v>3779</v>
      </c>
      <c r="D904" s="193"/>
      <c r="E904" s="194">
        <v>-42.524999999999999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305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 x14ac:dyDescent="0.2">
      <c r="A905" s="158"/>
      <c r="B905" s="159"/>
      <c r="C905" s="201" t="s">
        <v>3780</v>
      </c>
      <c r="D905" s="193"/>
      <c r="E905" s="194">
        <v>132.48376999999999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305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 x14ac:dyDescent="0.2">
      <c r="A906" s="158"/>
      <c r="B906" s="159"/>
      <c r="C906" s="201" t="s">
        <v>3781</v>
      </c>
      <c r="D906" s="193"/>
      <c r="E906" s="194">
        <v>-8.9842499999999994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305</v>
      </c>
      <c r="AH906" s="151">
        <v>0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 x14ac:dyDescent="0.2">
      <c r="A907" s="158"/>
      <c r="B907" s="159"/>
      <c r="C907" s="201" t="s">
        <v>3782</v>
      </c>
      <c r="D907" s="193"/>
      <c r="E907" s="194">
        <v>-109.12632000000001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305</v>
      </c>
      <c r="AH907" s="151">
        <v>0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 x14ac:dyDescent="0.2">
      <c r="A908" s="171">
        <v>27</v>
      </c>
      <c r="B908" s="172" t="s">
        <v>2134</v>
      </c>
      <c r="C908" s="188" t="s">
        <v>2135</v>
      </c>
      <c r="D908" s="173" t="s">
        <v>298</v>
      </c>
      <c r="E908" s="174">
        <v>461.92129999999997</v>
      </c>
      <c r="F908" s="175"/>
      <c r="G908" s="176">
        <f>ROUND(E908*F908,2)</f>
        <v>0</v>
      </c>
      <c r="H908" s="175"/>
      <c r="I908" s="176">
        <f>ROUND(E908*H908,2)</f>
        <v>0</v>
      </c>
      <c r="J908" s="175"/>
      <c r="K908" s="176">
        <f>ROUND(E908*J908,2)</f>
        <v>0</v>
      </c>
      <c r="L908" s="176">
        <v>21</v>
      </c>
      <c r="M908" s="176">
        <f>G908*(1+L908/100)</f>
        <v>0</v>
      </c>
      <c r="N908" s="176">
        <v>1.7</v>
      </c>
      <c r="O908" s="176">
        <f>ROUND(E908*N908,2)</f>
        <v>785.27</v>
      </c>
      <c r="P908" s="176">
        <v>0</v>
      </c>
      <c r="Q908" s="176">
        <f>ROUND(E908*P908,2)</f>
        <v>0</v>
      </c>
      <c r="R908" s="176" t="s">
        <v>299</v>
      </c>
      <c r="S908" s="176" t="s">
        <v>239</v>
      </c>
      <c r="T908" s="177" t="s">
        <v>300</v>
      </c>
      <c r="U908" s="160">
        <v>1.587</v>
      </c>
      <c r="V908" s="160">
        <f>ROUND(E908*U908,2)</f>
        <v>733.07</v>
      </c>
      <c r="W908" s="160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301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ht="22.5" outlineLevel="1" x14ac:dyDescent="0.2">
      <c r="A909" s="158"/>
      <c r="B909" s="159"/>
      <c r="C909" s="265" t="s">
        <v>2136</v>
      </c>
      <c r="D909" s="266"/>
      <c r="E909" s="266"/>
      <c r="F909" s="266"/>
      <c r="G909" s="266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303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78" t="str">
        <f>C909</f>
        <v>sypaninou z vhodných hornin tř. 1 - 4 nebo materiálem připraveným podél výkopu ve vzdálenosti do 3 m od jeho kraje, pro jakoukoliv hloubku výkopu a jakoukoliv míru zhutnění,</v>
      </c>
      <c r="BB909" s="151"/>
      <c r="BC909" s="151"/>
      <c r="BD909" s="151"/>
      <c r="BE909" s="151"/>
      <c r="BF909" s="151"/>
      <c r="BG909" s="151"/>
      <c r="BH909" s="151"/>
    </row>
    <row r="910" spans="1:60" outlineLevel="1" x14ac:dyDescent="0.2">
      <c r="A910" s="158"/>
      <c r="B910" s="159"/>
      <c r="C910" s="202" t="s">
        <v>319</v>
      </c>
      <c r="D910" s="195"/>
      <c r="E910" s="196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305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 x14ac:dyDescent="0.2">
      <c r="A911" s="158"/>
      <c r="B911" s="159"/>
      <c r="C911" s="203" t="s">
        <v>3783</v>
      </c>
      <c r="D911" s="195"/>
      <c r="E911" s="196">
        <v>41.932000000000002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305</v>
      </c>
      <c r="AH911" s="151">
        <v>2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 x14ac:dyDescent="0.2">
      <c r="A912" s="158"/>
      <c r="B912" s="159"/>
      <c r="C912" s="203" t="s">
        <v>3707</v>
      </c>
      <c r="D912" s="195"/>
      <c r="E912" s="196">
        <v>8.7230000000000008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305</v>
      </c>
      <c r="AH912" s="151">
        <v>2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 x14ac:dyDescent="0.2">
      <c r="A913" s="158"/>
      <c r="B913" s="159"/>
      <c r="C913" s="203" t="s">
        <v>3708</v>
      </c>
      <c r="D913" s="195"/>
      <c r="E913" s="196">
        <v>9.8450000000000006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305</v>
      </c>
      <c r="AH913" s="151">
        <v>2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 x14ac:dyDescent="0.2">
      <c r="A914" s="158"/>
      <c r="B914" s="159"/>
      <c r="C914" s="203" t="s">
        <v>3709</v>
      </c>
      <c r="D914" s="195"/>
      <c r="E914" s="196">
        <v>47.420999999999999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305</v>
      </c>
      <c r="AH914" s="151">
        <v>2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 x14ac:dyDescent="0.2">
      <c r="A915" s="158"/>
      <c r="B915" s="159"/>
      <c r="C915" s="203" t="s">
        <v>3710</v>
      </c>
      <c r="D915" s="195"/>
      <c r="E915" s="196">
        <v>28.423999999999999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305</v>
      </c>
      <c r="AH915" s="151">
        <v>2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 x14ac:dyDescent="0.2">
      <c r="A916" s="158"/>
      <c r="B916" s="159"/>
      <c r="C916" s="204" t="s">
        <v>322</v>
      </c>
      <c r="D916" s="197"/>
      <c r="E916" s="198">
        <v>136.345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305</v>
      </c>
      <c r="AH916" s="151">
        <v>3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 x14ac:dyDescent="0.2">
      <c r="A917" s="158"/>
      <c r="B917" s="159"/>
      <c r="C917" s="202" t="s">
        <v>323</v>
      </c>
      <c r="D917" s="195"/>
      <c r="E917" s="196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305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 x14ac:dyDescent="0.2">
      <c r="A918" s="158"/>
      <c r="B918" s="159"/>
      <c r="C918" s="201" t="s">
        <v>3784</v>
      </c>
      <c r="D918" s="193"/>
      <c r="E918" s="194">
        <v>95.441500000000005</v>
      </c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305</v>
      </c>
      <c r="AH918" s="151">
        <v>0</v>
      </c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 x14ac:dyDescent="0.2">
      <c r="A919" s="158"/>
      <c r="B919" s="159"/>
      <c r="C919" s="201" t="s">
        <v>3785</v>
      </c>
      <c r="D919" s="193"/>
      <c r="E919" s="194">
        <v>-15.56812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305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1" x14ac:dyDescent="0.2">
      <c r="A920" s="158"/>
      <c r="B920" s="159"/>
      <c r="C920" s="202" t="s">
        <v>319</v>
      </c>
      <c r="D920" s="195"/>
      <c r="E920" s="196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305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 x14ac:dyDescent="0.2">
      <c r="A921" s="158"/>
      <c r="B921" s="159"/>
      <c r="C921" s="203" t="s">
        <v>3712</v>
      </c>
      <c r="D921" s="195"/>
      <c r="E921" s="196">
        <v>22.619499999999999</v>
      </c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305</v>
      </c>
      <c r="AH921" s="151">
        <v>2</v>
      </c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 x14ac:dyDescent="0.2">
      <c r="A922" s="158"/>
      <c r="B922" s="159"/>
      <c r="C922" s="203" t="s">
        <v>3713</v>
      </c>
      <c r="D922" s="195"/>
      <c r="E922" s="196">
        <v>17.660499999999999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305</v>
      </c>
      <c r="AH922" s="151">
        <v>2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 x14ac:dyDescent="0.2">
      <c r="A923" s="158"/>
      <c r="B923" s="159"/>
      <c r="C923" s="203" t="s">
        <v>3714</v>
      </c>
      <c r="D923" s="195"/>
      <c r="E923" s="196">
        <v>44.640500000000003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305</v>
      </c>
      <c r="AH923" s="151">
        <v>2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 x14ac:dyDescent="0.2">
      <c r="A924" s="158"/>
      <c r="B924" s="159"/>
      <c r="C924" s="203" t="s">
        <v>3715</v>
      </c>
      <c r="D924" s="195"/>
      <c r="E924" s="196">
        <v>39.197000000000003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305</v>
      </c>
      <c r="AH924" s="151">
        <v>2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 x14ac:dyDescent="0.2">
      <c r="A925" s="158"/>
      <c r="B925" s="159"/>
      <c r="C925" s="203" t="s">
        <v>3716</v>
      </c>
      <c r="D925" s="195"/>
      <c r="E925" s="196">
        <v>25.478999999999999</v>
      </c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305</v>
      </c>
      <c r="AH925" s="151">
        <v>2</v>
      </c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 x14ac:dyDescent="0.2">
      <c r="A926" s="158"/>
      <c r="B926" s="159"/>
      <c r="C926" s="203" t="s">
        <v>3717</v>
      </c>
      <c r="D926" s="195"/>
      <c r="E926" s="196">
        <v>30.684999999999999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305</v>
      </c>
      <c r="AH926" s="151">
        <v>2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1" x14ac:dyDescent="0.2">
      <c r="A927" s="158"/>
      <c r="B927" s="159"/>
      <c r="C927" s="203" t="s">
        <v>3718</v>
      </c>
      <c r="D927" s="195"/>
      <c r="E927" s="196">
        <v>30.59</v>
      </c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 t="s">
        <v>305</v>
      </c>
      <c r="AH927" s="151">
        <v>2</v>
      </c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1" x14ac:dyDescent="0.2">
      <c r="A928" s="158"/>
      <c r="B928" s="159"/>
      <c r="C928" s="204" t="s">
        <v>322</v>
      </c>
      <c r="D928" s="197"/>
      <c r="E928" s="198">
        <v>210.8715</v>
      </c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305</v>
      </c>
      <c r="AH928" s="151">
        <v>3</v>
      </c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 x14ac:dyDescent="0.2">
      <c r="A929" s="158"/>
      <c r="B929" s="159"/>
      <c r="C929" s="202" t="s">
        <v>323</v>
      </c>
      <c r="D929" s="195"/>
      <c r="E929" s="196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305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 x14ac:dyDescent="0.2">
      <c r="A930" s="158"/>
      <c r="B930" s="159"/>
      <c r="C930" s="201" t="s">
        <v>3786</v>
      </c>
      <c r="D930" s="193"/>
      <c r="E930" s="194">
        <v>173.97683000000001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305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 x14ac:dyDescent="0.2">
      <c r="A931" s="158"/>
      <c r="B931" s="159"/>
      <c r="C931" s="201" t="s">
        <v>3787</v>
      </c>
      <c r="D931" s="193"/>
      <c r="E931" s="194">
        <v>-10.8904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305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 x14ac:dyDescent="0.2">
      <c r="A932" s="158"/>
      <c r="B932" s="159"/>
      <c r="C932" s="202" t="s">
        <v>319</v>
      </c>
      <c r="D932" s="195"/>
      <c r="E932" s="196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305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 x14ac:dyDescent="0.2">
      <c r="A933" s="158"/>
      <c r="B933" s="159"/>
      <c r="C933" s="203" t="s">
        <v>3720</v>
      </c>
      <c r="D933" s="195"/>
      <c r="E933" s="196">
        <v>31.92</v>
      </c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305</v>
      </c>
      <c r="AH933" s="151">
        <v>2</v>
      </c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 x14ac:dyDescent="0.2">
      <c r="A934" s="158"/>
      <c r="B934" s="159"/>
      <c r="C934" s="203" t="s">
        <v>3721</v>
      </c>
      <c r="D934" s="195"/>
      <c r="E934" s="196">
        <v>30.19</v>
      </c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305</v>
      </c>
      <c r="AH934" s="151">
        <v>2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 x14ac:dyDescent="0.2">
      <c r="A935" s="158"/>
      <c r="B935" s="159"/>
      <c r="C935" s="203" t="s">
        <v>3722</v>
      </c>
      <c r="D935" s="195"/>
      <c r="E935" s="196">
        <v>25.59</v>
      </c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305</v>
      </c>
      <c r="AH935" s="151">
        <v>2</v>
      </c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 x14ac:dyDescent="0.2">
      <c r="A936" s="158"/>
      <c r="B936" s="159"/>
      <c r="C936" s="203" t="s">
        <v>3723</v>
      </c>
      <c r="D936" s="195"/>
      <c r="E936" s="196">
        <v>17.3</v>
      </c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305</v>
      </c>
      <c r="AH936" s="151">
        <v>2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 x14ac:dyDescent="0.2">
      <c r="A937" s="158"/>
      <c r="B937" s="159"/>
      <c r="C937" s="203" t="s">
        <v>3724</v>
      </c>
      <c r="D937" s="195"/>
      <c r="E937" s="196">
        <v>26.2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305</v>
      </c>
      <c r="AH937" s="151">
        <v>2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 x14ac:dyDescent="0.2">
      <c r="A938" s="158"/>
      <c r="B938" s="159"/>
      <c r="C938" s="204" t="s">
        <v>322</v>
      </c>
      <c r="D938" s="197"/>
      <c r="E938" s="198">
        <v>131.19999999999999</v>
      </c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305</v>
      </c>
      <c r="AH938" s="151">
        <v>3</v>
      </c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 x14ac:dyDescent="0.2">
      <c r="A939" s="158"/>
      <c r="B939" s="159"/>
      <c r="C939" s="202" t="s">
        <v>323</v>
      </c>
      <c r="D939" s="195"/>
      <c r="E939" s="196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305</v>
      </c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1" x14ac:dyDescent="0.2">
      <c r="A940" s="158"/>
      <c r="B940" s="159"/>
      <c r="C940" s="201" t="s">
        <v>3788</v>
      </c>
      <c r="D940" s="193"/>
      <c r="E940" s="194">
        <v>78.72</v>
      </c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305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 x14ac:dyDescent="0.2">
      <c r="A941" s="158"/>
      <c r="B941" s="159"/>
      <c r="C941" s="201" t="s">
        <v>3789</v>
      </c>
      <c r="D941" s="193"/>
      <c r="E941" s="194">
        <v>-9.2692800000000002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305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1" x14ac:dyDescent="0.2">
      <c r="A942" s="158"/>
      <c r="B942" s="159"/>
      <c r="C942" s="202" t="s">
        <v>319</v>
      </c>
      <c r="D942" s="195"/>
      <c r="E942" s="196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305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 x14ac:dyDescent="0.2">
      <c r="A943" s="158"/>
      <c r="B943" s="159"/>
      <c r="C943" s="203" t="s">
        <v>3726</v>
      </c>
      <c r="D943" s="195"/>
      <c r="E943" s="196">
        <v>30.97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305</v>
      </c>
      <c r="AH943" s="151">
        <v>2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1" x14ac:dyDescent="0.2">
      <c r="A944" s="158"/>
      <c r="B944" s="159"/>
      <c r="C944" s="203" t="s">
        <v>3727</v>
      </c>
      <c r="D944" s="195"/>
      <c r="E944" s="196">
        <v>32.774999999999999</v>
      </c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305</v>
      </c>
      <c r="AH944" s="151">
        <v>2</v>
      </c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 x14ac:dyDescent="0.2">
      <c r="A945" s="158"/>
      <c r="B945" s="159"/>
      <c r="C945" s="203" t="s">
        <v>3728</v>
      </c>
      <c r="D945" s="195"/>
      <c r="E945" s="196">
        <v>25.555</v>
      </c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305</v>
      </c>
      <c r="AH945" s="151">
        <v>2</v>
      </c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 x14ac:dyDescent="0.2">
      <c r="A946" s="158"/>
      <c r="B946" s="159"/>
      <c r="C946" s="203" t="s">
        <v>3729</v>
      </c>
      <c r="D946" s="195"/>
      <c r="E946" s="196">
        <v>46.74</v>
      </c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305</v>
      </c>
      <c r="AH946" s="151">
        <v>2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1" x14ac:dyDescent="0.2">
      <c r="A947" s="158"/>
      <c r="B947" s="159"/>
      <c r="C947" s="204" t="s">
        <v>322</v>
      </c>
      <c r="D947" s="197"/>
      <c r="E947" s="198">
        <v>136.04</v>
      </c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305</v>
      </c>
      <c r="AH947" s="151">
        <v>3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 x14ac:dyDescent="0.2">
      <c r="A948" s="158"/>
      <c r="B948" s="159"/>
      <c r="C948" s="202" t="s">
        <v>323</v>
      </c>
      <c r="D948" s="195"/>
      <c r="E948" s="196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305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 x14ac:dyDescent="0.2">
      <c r="A949" s="158"/>
      <c r="B949" s="159"/>
      <c r="C949" s="201" t="s">
        <v>3790</v>
      </c>
      <c r="D949" s="193"/>
      <c r="E949" s="194">
        <v>74.822000000000003</v>
      </c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305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 x14ac:dyDescent="0.2">
      <c r="A950" s="158"/>
      <c r="B950" s="159"/>
      <c r="C950" s="201" t="s">
        <v>3791</v>
      </c>
      <c r="D950" s="193"/>
      <c r="E950" s="194">
        <v>-7.0169199999999998</v>
      </c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305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 x14ac:dyDescent="0.2">
      <c r="A951" s="158"/>
      <c r="B951" s="159"/>
      <c r="C951" s="202" t="s">
        <v>319</v>
      </c>
      <c r="D951" s="195"/>
      <c r="E951" s="196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305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 x14ac:dyDescent="0.2">
      <c r="A952" s="158"/>
      <c r="B952" s="159"/>
      <c r="C952" s="203" t="s">
        <v>3792</v>
      </c>
      <c r="D952" s="195"/>
      <c r="E952" s="196">
        <v>5.0999999999999996</v>
      </c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305</v>
      </c>
      <c r="AH952" s="151">
        <v>2</v>
      </c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 x14ac:dyDescent="0.2">
      <c r="A953" s="158"/>
      <c r="B953" s="159"/>
      <c r="C953" s="203" t="s">
        <v>3731</v>
      </c>
      <c r="D953" s="195"/>
      <c r="E953" s="196">
        <v>2.38</v>
      </c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305</v>
      </c>
      <c r="AH953" s="151">
        <v>2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 x14ac:dyDescent="0.2">
      <c r="A954" s="158"/>
      <c r="B954" s="159"/>
      <c r="C954" s="203" t="s">
        <v>3732</v>
      </c>
      <c r="D954" s="195"/>
      <c r="E954" s="196">
        <v>1.53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305</v>
      </c>
      <c r="AH954" s="151">
        <v>2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 x14ac:dyDescent="0.2">
      <c r="A955" s="158"/>
      <c r="B955" s="159"/>
      <c r="C955" s="203" t="s">
        <v>3733</v>
      </c>
      <c r="D955" s="195"/>
      <c r="E955" s="196">
        <v>1.53</v>
      </c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305</v>
      </c>
      <c r="AH955" s="151">
        <v>2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1" x14ac:dyDescent="0.2">
      <c r="A956" s="158"/>
      <c r="B956" s="159"/>
      <c r="C956" s="203" t="s">
        <v>3734</v>
      </c>
      <c r="D956" s="195"/>
      <c r="E956" s="196">
        <v>8.5</v>
      </c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305</v>
      </c>
      <c r="AH956" s="151">
        <v>2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 x14ac:dyDescent="0.2">
      <c r="A957" s="158"/>
      <c r="B957" s="159"/>
      <c r="C957" s="203" t="s">
        <v>3735</v>
      </c>
      <c r="D957" s="195"/>
      <c r="E957" s="196">
        <v>8.5</v>
      </c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305</v>
      </c>
      <c r="AH957" s="151">
        <v>2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 x14ac:dyDescent="0.2">
      <c r="A958" s="158"/>
      <c r="B958" s="159"/>
      <c r="C958" s="203" t="s">
        <v>3736</v>
      </c>
      <c r="D958" s="195"/>
      <c r="E958" s="196">
        <v>8.5</v>
      </c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305</v>
      </c>
      <c r="AH958" s="151">
        <v>2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 x14ac:dyDescent="0.2">
      <c r="A959" s="158"/>
      <c r="B959" s="159"/>
      <c r="C959" s="203" t="s">
        <v>3737</v>
      </c>
      <c r="D959" s="195"/>
      <c r="E959" s="196">
        <v>3.4</v>
      </c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305</v>
      </c>
      <c r="AH959" s="151">
        <v>2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1" x14ac:dyDescent="0.2">
      <c r="A960" s="158"/>
      <c r="B960" s="159"/>
      <c r="C960" s="203" t="s">
        <v>3738</v>
      </c>
      <c r="D960" s="195"/>
      <c r="E960" s="196">
        <v>1.87</v>
      </c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305</v>
      </c>
      <c r="AH960" s="151">
        <v>2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 x14ac:dyDescent="0.2">
      <c r="A961" s="158"/>
      <c r="B961" s="159"/>
      <c r="C961" s="203" t="s">
        <v>3739</v>
      </c>
      <c r="D961" s="195"/>
      <c r="E961" s="196">
        <v>1.87</v>
      </c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305</v>
      </c>
      <c r="AH961" s="151">
        <v>2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1" x14ac:dyDescent="0.2">
      <c r="A962" s="158"/>
      <c r="B962" s="159"/>
      <c r="C962" s="203" t="s">
        <v>3740</v>
      </c>
      <c r="D962" s="195"/>
      <c r="E962" s="196">
        <v>1.87</v>
      </c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305</v>
      </c>
      <c r="AH962" s="151">
        <v>2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 x14ac:dyDescent="0.2">
      <c r="A963" s="158"/>
      <c r="B963" s="159"/>
      <c r="C963" s="203" t="s">
        <v>3741</v>
      </c>
      <c r="D963" s="195"/>
      <c r="E963" s="196">
        <v>1.53</v>
      </c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305</v>
      </c>
      <c r="AH963" s="151">
        <v>2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 x14ac:dyDescent="0.2">
      <c r="A964" s="158"/>
      <c r="B964" s="159"/>
      <c r="C964" s="203" t="s">
        <v>3742</v>
      </c>
      <c r="D964" s="195"/>
      <c r="E964" s="196">
        <v>1.87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305</v>
      </c>
      <c r="AH964" s="151">
        <v>2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 x14ac:dyDescent="0.2">
      <c r="A965" s="158"/>
      <c r="B965" s="159"/>
      <c r="C965" s="203" t="s">
        <v>3743</v>
      </c>
      <c r="D965" s="195"/>
      <c r="E965" s="196">
        <v>1.87</v>
      </c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305</v>
      </c>
      <c r="AH965" s="151">
        <v>2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 x14ac:dyDescent="0.2">
      <c r="A966" s="158"/>
      <c r="B966" s="159"/>
      <c r="C966" s="203" t="s">
        <v>3744</v>
      </c>
      <c r="D966" s="195"/>
      <c r="E966" s="196">
        <v>2.5499999999999998</v>
      </c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305</v>
      </c>
      <c r="AH966" s="151">
        <v>2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 x14ac:dyDescent="0.2">
      <c r="A967" s="158"/>
      <c r="B967" s="159"/>
      <c r="C967" s="203" t="s">
        <v>3745</v>
      </c>
      <c r="D967" s="195"/>
      <c r="E967" s="196">
        <v>1.2749999999999999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305</v>
      </c>
      <c r="AH967" s="151">
        <v>2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1" x14ac:dyDescent="0.2">
      <c r="A968" s="158"/>
      <c r="B968" s="159"/>
      <c r="C968" s="203" t="s">
        <v>3746</v>
      </c>
      <c r="D968" s="195"/>
      <c r="E968" s="196">
        <v>1.2749999999999999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305</v>
      </c>
      <c r="AH968" s="151">
        <v>2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 x14ac:dyDescent="0.2">
      <c r="A969" s="158"/>
      <c r="B969" s="159"/>
      <c r="C969" s="203" t="s">
        <v>3747</v>
      </c>
      <c r="D969" s="195"/>
      <c r="E969" s="196">
        <v>1.2749999999999999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305</v>
      </c>
      <c r="AH969" s="151">
        <v>2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 x14ac:dyDescent="0.2">
      <c r="A970" s="158"/>
      <c r="B970" s="159"/>
      <c r="C970" s="203" t="s">
        <v>3748</v>
      </c>
      <c r="D970" s="195"/>
      <c r="E970" s="196">
        <v>1.36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305</v>
      </c>
      <c r="AH970" s="151">
        <v>2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 x14ac:dyDescent="0.2">
      <c r="A971" s="158"/>
      <c r="B971" s="159"/>
      <c r="C971" s="203" t="s">
        <v>3749</v>
      </c>
      <c r="D971" s="195"/>
      <c r="E971" s="196">
        <v>1.2749999999999999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305</v>
      </c>
      <c r="AH971" s="151">
        <v>2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 x14ac:dyDescent="0.2">
      <c r="A972" s="158"/>
      <c r="B972" s="159"/>
      <c r="C972" s="203" t="s">
        <v>3750</v>
      </c>
      <c r="D972" s="195"/>
      <c r="E972" s="196">
        <v>1.2749999999999999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305</v>
      </c>
      <c r="AH972" s="151">
        <v>2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 x14ac:dyDescent="0.2">
      <c r="A973" s="158"/>
      <c r="B973" s="159"/>
      <c r="C973" s="203" t="s">
        <v>3751</v>
      </c>
      <c r="D973" s="195"/>
      <c r="E973" s="196">
        <v>1.2749999999999999</v>
      </c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305</v>
      </c>
      <c r="AH973" s="151">
        <v>2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 x14ac:dyDescent="0.2">
      <c r="A974" s="158"/>
      <c r="B974" s="159"/>
      <c r="C974" s="203" t="s">
        <v>3752</v>
      </c>
      <c r="D974" s="195"/>
      <c r="E974" s="196">
        <v>5.0999999999999996</v>
      </c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305</v>
      </c>
      <c r="AH974" s="151">
        <v>2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 x14ac:dyDescent="0.2">
      <c r="A975" s="158"/>
      <c r="B975" s="159"/>
      <c r="C975" s="203" t="s">
        <v>3753</v>
      </c>
      <c r="D975" s="195"/>
      <c r="E975" s="196">
        <v>5.0999999999999996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305</v>
      </c>
      <c r="AH975" s="151">
        <v>2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 x14ac:dyDescent="0.2">
      <c r="A976" s="158"/>
      <c r="B976" s="159"/>
      <c r="C976" s="203" t="s">
        <v>3754</v>
      </c>
      <c r="D976" s="195"/>
      <c r="E976" s="196">
        <v>10.199999999999999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305</v>
      </c>
      <c r="AH976" s="151">
        <v>2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 x14ac:dyDescent="0.2">
      <c r="A977" s="158"/>
      <c r="B977" s="159"/>
      <c r="C977" s="203" t="s">
        <v>3755</v>
      </c>
      <c r="D977" s="195"/>
      <c r="E977" s="196">
        <v>2.5499999999999998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305</v>
      </c>
      <c r="AH977" s="151">
        <v>2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 x14ac:dyDescent="0.2">
      <c r="A978" s="158"/>
      <c r="B978" s="159"/>
      <c r="C978" s="203" t="s">
        <v>3756</v>
      </c>
      <c r="D978" s="195"/>
      <c r="E978" s="196">
        <v>1.36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305</v>
      </c>
      <c r="AH978" s="151">
        <v>2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 x14ac:dyDescent="0.2">
      <c r="A979" s="158"/>
      <c r="B979" s="159"/>
      <c r="C979" s="203" t="s">
        <v>3757</v>
      </c>
      <c r="D979" s="195"/>
      <c r="E979" s="196">
        <v>1.7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305</v>
      </c>
      <c r="AH979" s="151">
        <v>2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 x14ac:dyDescent="0.2">
      <c r="A980" s="158"/>
      <c r="B980" s="159"/>
      <c r="C980" s="203" t="s">
        <v>3758</v>
      </c>
      <c r="D980" s="195"/>
      <c r="E980" s="196">
        <v>1.7</v>
      </c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305</v>
      </c>
      <c r="AH980" s="151">
        <v>2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 x14ac:dyDescent="0.2">
      <c r="A981" s="158"/>
      <c r="B981" s="159"/>
      <c r="C981" s="203" t="s">
        <v>3759</v>
      </c>
      <c r="D981" s="195"/>
      <c r="E981" s="196">
        <v>2.125</v>
      </c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305</v>
      </c>
      <c r="AH981" s="151">
        <v>2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 x14ac:dyDescent="0.2">
      <c r="A982" s="158"/>
      <c r="B982" s="159"/>
      <c r="C982" s="203" t="s">
        <v>3760</v>
      </c>
      <c r="D982" s="195"/>
      <c r="E982" s="196">
        <v>1.7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305</v>
      </c>
      <c r="AH982" s="151">
        <v>2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 x14ac:dyDescent="0.2">
      <c r="A983" s="158"/>
      <c r="B983" s="159"/>
      <c r="C983" s="203" t="s">
        <v>3761</v>
      </c>
      <c r="D983" s="195"/>
      <c r="E983" s="196">
        <v>2.5499999999999998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305</v>
      </c>
      <c r="AH983" s="151">
        <v>2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 x14ac:dyDescent="0.2">
      <c r="A984" s="158"/>
      <c r="B984" s="159"/>
      <c r="C984" s="203" t="s">
        <v>3762</v>
      </c>
      <c r="D984" s="195"/>
      <c r="E984" s="196">
        <v>1.02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305</v>
      </c>
      <c r="AH984" s="151">
        <v>2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 x14ac:dyDescent="0.2">
      <c r="A985" s="158"/>
      <c r="B985" s="159"/>
      <c r="C985" s="203" t="s">
        <v>3763</v>
      </c>
      <c r="D985" s="195"/>
      <c r="E985" s="196">
        <v>1.02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305</v>
      </c>
      <c r="AH985" s="151">
        <v>2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 x14ac:dyDescent="0.2">
      <c r="A986" s="158"/>
      <c r="B986" s="159"/>
      <c r="C986" s="203" t="s">
        <v>3764</v>
      </c>
      <c r="D986" s="195"/>
      <c r="E986" s="196">
        <v>0.85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305</v>
      </c>
      <c r="AH986" s="151">
        <v>2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1" x14ac:dyDescent="0.2">
      <c r="A987" s="158"/>
      <c r="B987" s="159"/>
      <c r="C987" s="204" t="s">
        <v>322</v>
      </c>
      <c r="D987" s="197"/>
      <c r="E987" s="198">
        <v>98.855000000000004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305</v>
      </c>
      <c r="AH987" s="151">
        <v>3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 x14ac:dyDescent="0.2">
      <c r="A988" s="158"/>
      <c r="B988" s="159"/>
      <c r="C988" s="202" t="s">
        <v>323</v>
      </c>
      <c r="D988" s="195"/>
      <c r="E988" s="196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305</v>
      </c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 x14ac:dyDescent="0.2">
      <c r="A989" s="158"/>
      <c r="B989" s="159"/>
      <c r="C989" s="201" t="s">
        <v>3793</v>
      </c>
      <c r="D989" s="193"/>
      <c r="E989" s="194">
        <v>44.484749999999998</v>
      </c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305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 x14ac:dyDescent="0.2">
      <c r="A990" s="158"/>
      <c r="B990" s="159"/>
      <c r="C990" s="201" t="s">
        <v>3794</v>
      </c>
      <c r="D990" s="193"/>
      <c r="E990" s="194">
        <v>-1.2752300000000001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305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 x14ac:dyDescent="0.2">
      <c r="A991" s="158"/>
      <c r="B991" s="159"/>
      <c r="C991" s="201" t="s">
        <v>3795</v>
      </c>
      <c r="D991" s="193"/>
      <c r="E991" s="194">
        <v>-0.83367000000000002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305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 x14ac:dyDescent="0.2">
      <c r="A992" s="158"/>
      <c r="B992" s="159"/>
      <c r="C992" s="201" t="s">
        <v>3796</v>
      </c>
      <c r="D992" s="193"/>
      <c r="E992" s="194">
        <v>-0.22785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305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 x14ac:dyDescent="0.2">
      <c r="A993" s="158"/>
      <c r="B993" s="159"/>
      <c r="C993" s="202" t="s">
        <v>319</v>
      </c>
      <c r="D993" s="195"/>
      <c r="E993" s="196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305</v>
      </c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 x14ac:dyDescent="0.2">
      <c r="A994" s="158"/>
      <c r="B994" s="159"/>
      <c r="C994" s="203" t="s">
        <v>3766</v>
      </c>
      <c r="D994" s="195"/>
      <c r="E994" s="196">
        <v>9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305</v>
      </c>
      <c r="AH994" s="151">
        <v>2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 x14ac:dyDescent="0.2">
      <c r="A995" s="158"/>
      <c r="B995" s="159"/>
      <c r="C995" s="203" t="s">
        <v>3767</v>
      </c>
      <c r="D995" s="195"/>
      <c r="E995" s="196">
        <v>3.6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305</v>
      </c>
      <c r="AH995" s="151">
        <v>2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 x14ac:dyDescent="0.2">
      <c r="A996" s="158"/>
      <c r="B996" s="159"/>
      <c r="C996" s="203" t="s">
        <v>3768</v>
      </c>
      <c r="D996" s="195"/>
      <c r="E996" s="196">
        <v>2.34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305</v>
      </c>
      <c r="AH996" s="151">
        <v>2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 x14ac:dyDescent="0.2">
      <c r="A997" s="158"/>
      <c r="B997" s="159"/>
      <c r="C997" s="203" t="s">
        <v>3769</v>
      </c>
      <c r="D997" s="195"/>
      <c r="E997" s="196">
        <v>2.52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305</v>
      </c>
      <c r="AH997" s="151">
        <v>2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 x14ac:dyDescent="0.2">
      <c r="A998" s="158"/>
      <c r="B998" s="159"/>
      <c r="C998" s="203" t="s">
        <v>3770</v>
      </c>
      <c r="D998" s="195"/>
      <c r="E998" s="196">
        <v>0.9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305</v>
      </c>
      <c r="AH998" s="151">
        <v>2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 x14ac:dyDescent="0.2">
      <c r="A999" s="158"/>
      <c r="B999" s="159"/>
      <c r="C999" s="203" t="s">
        <v>3771</v>
      </c>
      <c r="D999" s="195"/>
      <c r="E999" s="196">
        <v>1.89</v>
      </c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305</v>
      </c>
      <c r="AH999" s="151">
        <v>2</v>
      </c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 x14ac:dyDescent="0.2">
      <c r="A1000" s="158"/>
      <c r="B1000" s="159"/>
      <c r="C1000" s="203" t="s">
        <v>3772</v>
      </c>
      <c r="D1000" s="195"/>
      <c r="E1000" s="196">
        <v>1.17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305</v>
      </c>
      <c r="AH1000" s="151">
        <v>2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 x14ac:dyDescent="0.2">
      <c r="A1001" s="158"/>
      <c r="B1001" s="159"/>
      <c r="C1001" s="203" t="s">
        <v>3773</v>
      </c>
      <c r="D1001" s="195"/>
      <c r="E1001" s="196">
        <v>1.35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305</v>
      </c>
      <c r="AH1001" s="151">
        <v>2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 x14ac:dyDescent="0.2">
      <c r="A1002" s="158"/>
      <c r="B1002" s="159"/>
      <c r="C1002" s="203" t="s">
        <v>3774</v>
      </c>
      <c r="D1002" s="195"/>
      <c r="E1002" s="196">
        <v>54.9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305</v>
      </c>
      <c r="AH1002" s="151">
        <v>2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 x14ac:dyDescent="0.2">
      <c r="A1003" s="158"/>
      <c r="B1003" s="159"/>
      <c r="C1003" s="203" t="s">
        <v>3775</v>
      </c>
      <c r="D1003" s="195"/>
      <c r="E1003" s="196">
        <v>4.5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305</v>
      </c>
      <c r="AH1003" s="151">
        <v>2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 x14ac:dyDescent="0.2">
      <c r="A1004" s="158"/>
      <c r="B1004" s="159"/>
      <c r="C1004" s="203" t="s">
        <v>3776</v>
      </c>
      <c r="D1004" s="195"/>
      <c r="E1004" s="196">
        <v>0.9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305</v>
      </c>
      <c r="AH1004" s="151">
        <v>2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 x14ac:dyDescent="0.2">
      <c r="A1005" s="158"/>
      <c r="B1005" s="159"/>
      <c r="C1005" s="203" t="s">
        <v>3777</v>
      </c>
      <c r="D1005" s="195"/>
      <c r="E1005" s="196">
        <v>0.9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305</v>
      </c>
      <c r="AH1005" s="151">
        <v>2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 x14ac:dyDescent="0.2">
      <c r="A1006" s="158"/>
      <c r="B1006" s="159"/>
      <c r="C1006" s="203" t="s">
        <v>3778</v>
      </c>
      <c r="D1006" s="195"/>
      <c r="E1006" s="196">
        <v>1.08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305</v>
      </c>
      <c r="AH1006" s="151">
        <v>2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 x14ac:dyDescent="0.2">
      <c r="A1007" s="158"/>
      <c r="B1007" s="159"/>
      <c r="C1007" s="204" t="s">
        <v>322</v>
      </c>
      <c r="D1007" s="197"/>
      <c r="E1007" s="198">
        <v>85.05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305</v>
      </c>
      <c r="AH1007" s="151">
        <v>3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 x14ac:dyDescent="0.2">
      <c r="A1008" s="158"/>
      <c r="B1008" s="159"/>
      <c r="C1008" s="202" t="s">
        <v>323</v>
      </c>
      <c r="D1008" s="195"/>
      <c r="E1008" s="196"/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305</v>
      </c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 x14ac:dyDescent="0.2">
      <c r="A1009" s="158"/>
      <c r="B1009" s="159"/>
      <c r="C1009" s="201" t="s">
        <v>3797</v>
      </c>
      <c r="D1009" s="193"/>
      <c r="E1009" s="194">
        <v>42.524999999999999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305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 x14ac:dyDescent="0.2">
      <c r="A1010" s="158"/>
      <c r="B1010" s="159"/>
      <c r="C1010" s="201" t="s">
        <v>3798</v>
      </c>
      <c r="D1010" s="193"/>
      <c r="E1010" s="194">
        <v>-2.9672999999999998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305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 x14ac:dyDescent="0.2">
      <c r="A1011" s="171">
        <v>28</v>
      </c>
      <c r="B1011" s="172" t="s">
        <v>960</v>
      </c>
      <c r="C1011" s="188" t="s">
        <v>961</v>
      </c>
      <c r="D1011" s="173" t="s">
        <v>298</v>
      </c>
      <c r="E1011" s="174">
        <v>1784.53612</v>
      </c>
      <c r="F1011" s="175"/>
      <c r="G1011" s="176">
        <f>ROUND(E1011*F1011,2)</f>
        <v>0</v>
      </c>
      <c r="H1011" s="175"/>
      <c r="I1011" s="176">
        <f>ROUND(E1011*H1011,2)</f>
        <v>0</v>
      </c>
      <c r="J1011" s="175"/>
      <c r="K1011" s="176">
        <f>ROUND(E1011*J1011,2)</f>
        <v>0</v>
      </c>
      <c r="L1011" s="176">
        <v>21</v>
      </c>
      <c r="M1011" s="176">
        <f>G1011*(1+L1011/100)</f>
        <v>0</v>
      </c>
      <c r="N1011" s="176">
        <v>0</v>
      </c>
      <c r="O1011" s="176">
        <f>ROUND(E1011*N1011,2)</f>
        <v>0</v>
      </c>
      <c r="P1011" s="176">
        <v>0</v>
      </c>
      <c r="Q1011" s="176">
        <f>ROUND(E1011*P1011,2)</f>
        <v>0</v>
      </c>
      <c r="R1011" s="176" t="s">
        <v>299</v>
      </c>
      <c r="S1011" s="176" t="s">
        <v>239</v>
      </c>
      <c r="T1011" s="177" t="s">
        <v>300</v>
      </c>
      <c r="U1011" s="160">
        <v>0</v>
      </c>
      <c r="V1011" s="160">
        <f>ROUND(E1011*U1011,2)</f>
        <v>0</v>
      </c>
      <c r="W1011" s="160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301</v>
      </c>
      <c r="AH1011" s="151"/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ht="56.25" outlineLevel="1" x14ac:dyDescent="0.2">
      <c r="A1012" s="158"/>
      <c r="B1012" s="159"/>
      <c r="C1012" s="254" t="s">
        <v>938</v>
      </c>
      <c r="D1012" s="255"/>
      <c r="E1012" s="255"/>
      <c r="F1012" s="255"/>
      <c r="G1012" s="255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243</v>
      </c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78" t="str">
        <f>C1012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012" s="151"/>
      <c r="BC1012" s="151"/>
      <c r="BD1012" s="151"/>
      <c r="BE1012" s="151"/>
      <c r="BF1012" s="151"/>
      <c r="BG1012" s="151"/>
      <c r="BH1012" s="151"/>
    </row>
    <row r="1013" spans="1:60" outlineLevel="1" x14ac:dyDescent="0.2">
      <c r="A1013" s="158"/>
      <c r="B1013" s="159"/>
      <c r="C1013" s="201" t="s">
        <v>3692</v>
      </c>
      <c r="D1013" s="193"/>
      <c r="E1013" s="194">
        <v>417.48480000000001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305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 x14ac:dyDescent="0.2">
      <c r="A1014" s="158"/>
      <c r="B1014" s="159"/>
      <c r="C1014" s="201" t="s">
        <v>3693</v>
      </c>
      <c r="D1014" s="193"/>
      <c r="E1014" s="194">
        <v>1620.33241</v>
      </c>
      <c r="F1014" s="160"/>
      <c r="G1014" s="160"/>
      <c r="H1014" s="160"/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/>
      <c r="S1014" s="160"/>
      <c r="T1014" s="160"/>
      <c r="U1014" s="160"/>
      <c r="V1014" s="160"/>
      <c r="W1014" s="160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305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 x14ac:dyDescent="0.2">
      <c r="A1015" s="158"/>
      <c r="B1015" s="159"/>
      <c r="C1015" s="201" t="s">
        <v>3694</v>
      </c>
      <c r="D1015" s="193"/>
      <c r="E1015" s="194">
        <v>147.94065000000001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305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 x14ac:dyDescent="0.2">
      <c r="A1016" s="158"/>
      <c r="B1016" s="159"/>
      <c r="C1016" s="201" t="s">
        <v>3695</v>
      </c>
      <c r="D1016" s="193"/>
      <c r="E1016" s="194">
        <v>-218.36631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305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 x14ac:dyDescent="0.2">
      <c r="A1017" s="158"/>
      <c r="B1017" s="159"/>
      <c r="C1017" s="201" t="s">
        <v>3696</v>
      </c>
      <c r="D1017" s="193"/>
      <c r="E1017" s="194">
        <v>-101.60639999999999</v>
      </c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305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 x14ac:dyDescent="0.2">
      <c r="A1018" s="158"/>
      <c r="B1018" s="159"/>
      <c r="C1018" s="201" t="s">
        <v>3697</v>
      </c>
      <c r="D1018" s="193"/>
      <c r="E1018" s="194">
        <v>-71.175780000000003</v>
      </c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305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 x14ac:dyDescent="0.2">
      <c r="A1019" s="158"/>
      <c r="B1019" s="159"/>
      <c r="C1019" s="201" t="s">
        <v>3698</v>
      </c>
      <c r="D1019" s="193"/>
      <c r="E1019" s="194">
        <v>-8.9842499999999994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305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 x14ac:dyDescent="0.2">
      <c r="A1020" s="158"/>
      <c r="B1020" s="159"/>
      <c r="C1020" s="201" t="s">
        <v>3699</v>
      </c>
      <c r="D1020" s="193"/>
      <c r="E1020" s="194">
        <v>-1.089</v>
      </c>
      <c r="F1020" s="160"/>
      <c r="G1020" s="160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305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 x14ac:dyDescent="0.2">
      <c r="A1021" s="171">
        <v>29</v>
      </c>
      <c r="B1021" s="172" t="s">
        <v>3390</v>
      </c>
      <c r="C1021" s="188" t="s">
        <v>3391</v>
      </c>
      <c r="D1021" s="173" t="s">
        <v>314</v>
      </c>
      <c r="E1021" s="174">
        <v>1997.6380200000001</v>
      </c>
      <c r="F1021" s="175"/>
      <c r="G1021" s="176">
        <f>ROUND(E1021*F1021,2)</f>
        <v>0</v>
      </c>
      <c r="H1021" s="175"/>
      <c r="I1021" s="176">
        <f>ROUND(E1021*H1021,2)</f>
        <v>0</v>
      </c>
      <c r="J1021" s="175"/>
      <c r="K1021" s="176">
        <f>ROUND(E1021*J1021,2)</f>
        <v>0</v>
      </c>
      <c r="L1021" s="176">
        <v>21</v>
      </c>
      <c r="M1021" s="176">
        <f>G1021*(1+L1021/100)</f>
        <v>0</v>
      </c>
      <c r="N1021" s="176">
        <v>1</v>
      </c>
      <c r="O1021" s="176">
        <f>ROUND(E1021*N1021,2)</f>
        <v>1997.64</v>
      </c>
      <c r="P1021" s="176">
        <v>0</v>
      </c>
      <c r="Q1021" s="176">
        <f>ROUND(E1021*P1021,2)</f>
        <v>0</v>
      </c>
      <c r="R1021" s="176" t="s">
        <v>459</v>
      </c>
      <c r="S1021" s="176" t="s">
        <v>239</v>
      </c>
      <c r="T1021" s="177" t="s">
        <v>300</v>
      </c>
      <c r="U1021" s="160">
        <v>0</v>
      </c>
      <c r="V1021" s="160">
        <f>ROUND(E1021*U1021,2)</f>
        <v>0</v>
      </c>
      <c r="W1021" s="160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504</v>
      </c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 x14ac:dyDescent="0.2">
      <c r="A1022" s="158"/>
      <c r="B1022" s="159"/>
      <c r="C1022" s="201" t="s">
        <v>3799</v>
      </c>
      <c r="D1022" s="193"/>
      <c r="E1022" s="194">
        <v>2971.6896400000001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305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 x14ac:dyDescent="0.2">
      <c r="A1023" s="158"/>
      <c r="B1023" s="159"/>
      <c r="C1023" s="201" t="s">
        <v>3800</v>
      </c>
      <c r="D1023" s="193"/>
      <c r="E1023" s="194">
        <v>-175.70339999999999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305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 x14ac:dyDescent="0.2">
      <c r="A1024" s="158"/>
      <c r="B1024" s="159"/>
      <c r="C1024" s="202" t="s">
        <v>319</v>
      </c>
      <c r="D1024" s="195"/>
      <c r="E1024" s="196"/>
      <c r="F1024" s="160"/>
      <c r="G1024" s="160"/>
      <c r="H1024" s="160"/>
      <c r="I1024" s="160"/>
      <c r="J1024" s="160"/>
      <c r="K1024" s="160"/>
      <c r="L1024" s="160"/>
      <c r="M1024" s="160"/>
      <c r="N1024" s="160"/>
      <c r="O1024" s="160"/>
      <c r="P1024" s="160"/>
      <c r="Q1024" s="160"/>
      <c r="R1024" s="160"/>
      <c r="S1024" s="160"/>
      <c r="T1024" s="160"/>
      <c r="U1024" s="160"/>
      <c r="V1024" s="160"/>
      <c r="W1024" s="160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305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 x14ac:dyDescent="0.2">
      <c r="A1025" s="158"/>
      <c r="B1025" s="159"/>
      <c r="C1025" s="203" t="s">
        <v>3706</v>
      </c>
      <c r="D1025" s="195"/>
      <c r="E1025" s="196">
        <v>41.932000000000002</v>
      </c>
      <c r="F1025" s="160"/>
      <c r="G1025" s="160"/>
      <c r="H1025" s="160"/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/>
      <c r="S1025" s="160"/>
      <c r="T1025" s="160"/>
      <c r="U1025" s="160"/>
      <c r="V1025" s="160"/>
      <c r="W1025" s="160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305</v>
      </c>
      <c r="AH1025" s="151">
        <v>2</v>
      </c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 x14ac:dyDescent="0.2">
      <c r="A1026" s="158"/>
      <c r="B1026" s="159"/>
      <c r="C1026" s="203" t="s">
        <v>3707</v>
      </c>
      <c r="D1026" s="195"/>
      <c r="E1026" s="196">
        <v>8.7230000000000008</v>
      </c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305</v>
      </c>
      <c r="AH1026" s="151">
        <v>2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 x14ac:dyDescent="0.2">
      <c r="A1027" s="158"/>
      <c r="B1027" s="159"/>
      <c r="C1027" s="203" t="s">
        <v>3708</v>
      </c>
      <c r="D1027" s="195"/>
      <c r="E1027" s="196">
        <v>9.8450000000000006</v>
      </c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305</v>
      </c>
      <c r="AH1027" s="151">
        <v>2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 x14ac:dyDescent="0.2">
      <c r="A1028" s="158"/>
      <c r="B1028" s="159"/>
      <c r="C1028" s="203" t="s">
        <v>3709</v>
      </c>
      <c r="D1028" s="195"/>
      <c r="E1028" s="196">
        <v>47.420999999999999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305</v>
      </c>
      <c r="AH1028" s="151">
        <v>2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 x14ac:dyDescent="0.2">
      <c r="A1029" s="158"/>
      <c r="B1029" s="159"/>
      <c r="C1029" s="203" t="s">
        <v>3710</v>
      </c>
      <c r="D1029" s="195"/>
      <c r="E1029" s="196">
        <v>28.423999999999999</v>
      </c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305</v>
      </c>
      <c r="AH1029" s="151">
        <v>2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 x14ac:dyDescent="0.2">
      <c r="A1030" s="158"/>
      <c r="B1030" s="159"/>
      <c r="C1030" s="204" t="s">
        <v>322</v>
      </c>
      <c r="D1030" s="197"/>
      <c r="E1030" s="198">
        <v>136.345</v>
      </c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305</v>
      </c>
      <c r="AH1030" s="151">
        <v>3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 x14ac:dyDescent="0.2">
      <c r="A1031" s="158"/>
      <c r="B1031" s="159"/>
      <c r="C1031" s="202" t="s">
        <v>323</v>
      </c>
      <c r="D1031" s="195"/>
      <c r="E1031" s="196"/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305</v>
      </c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 x14ac:dyDescent="0.2">
      <c r="A1032" s="158"/>
      <c r="B1032" s="159"/>
      <c r="C1032" s="201" t="s">
        <v>3801</v>
      </c>
      <c r="D1032" s="193"/>
      <c r="E1032" s="194">
        <v>-175.03971000000001</v>
      </c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305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 x14ac:dyDescent="0.2">
      <c r="A1033" s="158"/>
      <c r="B1033" s="159"/>
      <c r="C1033" s="202" t="s">
        <v>319</v>
      </c>
      <c r="D1033" s="195"/>
      <c r="E1033" s="196"/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305</v>
      </c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 x14ac:dyDescent="0.2">
      <c r="A1034" s="158"/>
      <c r="B1034" s="159"/>
      <c r="C1034" s="203" t="s">
        <v>3712</v>
      </c>
      <c r="D1034" s="195"/>
      <c r="E1034" s="196">
        <v>22.619499999999999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305</v>
      </c>
      <c r="AH1034" s="151">
        <v>2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1" x14ac:dyDescent="0.2">
      <c r="A1035" s="158"/>
      <c r="B1035" s="159"/>
      <c r="C1035" s="203" t="s">
        <v>3713</v>
      </c>
      <c r="D1035" s="195"/>
      <c r="E1035" s="196">
        <v>17.660499999999999</v>
      </c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305</v>
      </c>
      <c r="AH1035" s="151">
        <v>2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 x14ac:dyDescent="0.2">
      <c r="A1036" s="158"/>
      <c r="B1036" s="159"/>
      <c r="C1036" s="203" t="s">
        <v>3714</v>
      </c>
      <c r="D1036" s="195"/>
      <c r="E1036" s="196">
        <v>44.640500000000003</v>
      </c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305</v>
      </c>
      <c r="AH1036" s="151">
        <v>2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 x14ac:dyDescent="0.2">
      <c r="A1037" s="158"/>
      <c r="B1037" s="159"/>
      <c r="C1037" s="203" t="s">
        <v>3715</v>
      </c>
      <c r="D1037" s="195"/>
      <c r="E1037" s="196">
        <v>39.197000000000003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305</v>
      </c>
      <c r="AH1037" s="151">
        <v>2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 x14ac:dyDescent="0.2">
      <c r="A1038" s="158"/>
      <c r="B1038" s="159"/>
      <c r="C1038" s="203" t="s">
        <v>3716</v>
      </c>
      <c r="D1038" s="195"/>
      <c r="E1038" s="196">
        <v>25.478999999999999</v>
      </c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305</v>
      </c>
      <c r="AH1038" s="151">
        <v>2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 x14ac:dyDescent="0.2">
      <c r="A1039" s="158"/>
      <c r="B1039" s="159"/>
      <c r="C1039" s="203" t="s">
        <v>3717</v>
      </c>
      <c r="D1039" s="195"/>
      <c r="E1039" s="196">
        <v>30.684999999999999</v>
      </c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305</v>
      </c>
      <c r="AH1039" s="151">
        <v>2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 x14ac:dyDescent="0.2">
      <c r="A1040" s="158"/>
      <c r="B1040" s="159"/>
      <c r="C1040" s="203" t="s">
        <v>3718</v>
      </c>
      <c r="D1040" s="195"/>
      <c r="E1040" s="196">
        <v>30.59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305</v>
      </c>
      <c r="AH1040" s="151">
        <v>2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 x14ac:dyDescent="0.2">
      <c r="A1041" s="158"/>
      <c r="B1041" s="159"/>
      <c r="C1041" s="204" t="s">
        <v>322</v>
      </c>
      <c r="D1041" s="197"/>
      <c r="E1041" s="198">
        <v>210.8715</v>
      </c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305</v>
      </c>
      <c r="AH1041" s="151">
        <v>3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 x14ac:dyDescent="0.2">
      <c r="A1042" s="158"/>
      <c r="B1042" s="159"/>
      <c r="C1042" s="202" t="s">
        <v>323</v>
      </c>
      <c r="D1042" s="195"/>
      <c r="E1042" s="196"/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305</v>
      </c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 x14ac:dyDescent="0.2">
      <c r="A1043" s="158"/>
      <c r="B1043" s="159"/>
      <c r="C1043" s="201" t="s">
        <v>3802</v>
      </c>
      <c r="D1043" s="193"/>
      <c r="E1043" s="194">
        <v>-212.70607999999999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305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 x14ac:dyDescent="0.2">
      <c r="A1044" s="158"/>
      <c r="B1044" s="159"/>
      <c r="C1044" s="202" t="s">
        <v>319</v>
      </c>
      <c r="D1044" s="195"/>
      <c r="E1044" s="196"/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305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 x14ac:dyDescent="0.2">
      <c r="A1045" s="158"/>
      <c r="B1045" s="159"/>
      <c r="C1045" s="203" t="s">
        <v>3720</v>
      </c>
      <c r="D1045" s="195"/>
      <c r="E1045" s="196">
        <v>31.92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305</v>
      </c>
      <c r="AH1045" s="151">
        <v>2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 x14ac:dyDescent="0.2">
      <c r="A1046" s="158"/>
      <c r="B1046" s="159"/>
      <c r="C1046" s="203" t="s">
        <v>3721</v>
      </c>
      <c r="D1046" s="195"/>
      <c r="E1046" s="196">
        <v>30.19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305</v>
      </c>
      <c r="AH1046" s="151">
        <v>2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 x14ac:dyDescent="0.2">
      <c r="A1047" s="158"/>
      <c r="B1047" s="159"/>
      <c r="C1047" s="203" t="s">
        <v>3722</v>
      </c>
      <c r="D1047" s="195"/>
      <c r="E1047" s="196">
        <v>25.59</v>
      </c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305</v>
      </c>
      <c r="AH1047" s="151">
        <v>2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 x14ac:dyDescent="0.2">
      <c r="A1048" s="158"/>
      <c r="B1048" s="159"/>
      <c r="C1048" s="203" t="s">
        <v>3723</v>
      </c>
      <c r="D1048" s="195"/>
      <c r="E1048" s="196">
        <v>17.3</v>
      </c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305</v>
      </c>
      <c r="AH1048" s="151">
        <v>2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 x14ac:dyDescent="0.2">
      <c r="A1049" s="158"/>
      <c r="B1049" s="159"/>
      <c r="C1049" s="203" t="s">
        <v>3724</v>
      </c>
      <c r="D1049" s="195"/>
      <c r="E1049" s="196">
        <v>26.2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305</v>
      </c>
      <c r="AH1049" s="151">
        <v>2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1" x14ac:dyDescent="0.2">
      <c r="A1050" s="158"/>
      <c r="B1050" s="159"/>
      <c r="C1050" s="204" t="s">
        <v>322</v>
      </c>
      <c r="D1050" s="197"/>
      <c r="E1050" s="198">
        <v>131.19999999999999</v>
      </c>
      <c r="F1050" s="160"/>
      <c r="G1050" s="160"/>
      <c r="H1050" s="160"/>
      <c r="I1050" s="160"/>
      <c r="J1050" s="160"/>
      <c r="K1050" s="160"/>
      <c r="L1050" s="160"/>
      <c r="M1050" s="160"/>
      <c r="N1050" s="160"/>
      <c r="O1050" s="160"/>
      <c r="P1050" s="160"/>
      <c r="Q1050" s="160"/>
      <c r="R1050" s="160"/>
      <c r="S1050" s="160"/>
      <c r="T1050" s="160"/>
      <c r="U1050" s="160"/>
      <c r="V1050" s="160"/>
      <c r="W1050" s="160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 t="s">
        <v>305</v>
      </c>
      <c r="AH1050" s="151">
        <v>3</v>
      </c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1" x14ac:dyDescent="0.2">
      <c r="A1051" s="158"/>
      <c r="B1051" s="159"/>
      <c r="C1051" s="202" t="s">
        <v>323</v>
      </c>
      <c r="D1051" s="195"/>
      <c r="E1051" s="196"/>
      <c r="F1051" s="160"/>
      <c r="G1051" s="160"/>
      <c r="H1051" s="160"/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/>
      <c r="S1051" s="160"/>
      <c r="T1051" s="160"/>
      <c r="U1051" s="160"/>
      <c r="V1051" s="160"/>
      <c r="W1051" s="160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305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 x14ac:dyDescent="0.2">
      <c r="A1052" s="158"/>
      <c r="B1052" s="159"/>
      <c r="C1052" s="201" t="s">
        <v>3803</v>
      </c>
      <c r="D1052" s="193"/>
      <c r="E1052" s="194">
        <v>-144.37248</v>
      </c>
      <c r="F1052" s="160"/>
      <c r="G1052" s="160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305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 x14ac:dyDescent="0.2">
      <c r="A1053" s="158"/>
      <c r="B1053" s="159"/>
      <c r="C1053" s="202" t="s">
        <v>319</v>
      </c>
      <c r="D1053" s="195"/>
      <c r="E1053" s="196"/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305</v>
      </c>
      <c r="AH1053" s="151"/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 x14ac:dyDescent="0.2">
      <c r="A1054" s="158"/>
      <c r="B1054" s="159"/>
      <c r="C1054" s="203" t="s">
        <v>3726</v>
      </c>
      <c r="D1054" s="195"/>
      <c r="E1054" s="196">
        <v>30.97</v>
      </c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305</v>
      </c>
      <c r="AH1054" s="151">
        <v>2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1" x14ac:dyDescent="0.2">
      <c r="A1055" s="158"/>
      <c r="B1055" s="159"/>
      <c r="C1055" s="203" t="s">
        <v>3727</v>
      </c>
      <c r="D1055" s="195"/>
      <c r="E1055" s="196">
        <v>32.774999999999999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305</v>
      </c>
      <c r="AH1055" s="151">
        <v>2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 x14ac:dyDescent="0.2">
      <c r="A1056" s="158"/>
      <c r="B1056" s="159"/>
      <c r="C1056" s="203" t="s">
        <v>3728</v>
      </c>
      <c r="D1056" s="195"/>
      <c r="E1056" s="196">
        <v>25.555</v>
      </c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305</v>
      </c>
      <c r="AH1056" s="151">
        <v>2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 x14ac:dyDescent="0.2">
      <c r="A1057" s="158"/>
      <c r="B1057" s="159"/>
      <c r="C1057" s="203" t="s">
        <v>3729</v>
      </c>
      <c r="D1057" s="195"/>
      <c r="E1057" s="196">
        <v>46.74</v>
      </c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305</v>
      </c>
      <c r="AH1057" s="151">
        <v>2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 x14ac:dyDescent="0.2">
      <c r="A1058" s="158"/>
      <c r="B1058" s="159"/>
      <c r="C1058" s="204" t="s">
        <v>322</v>
      </c>
      <c r="D1058" s="197"/>
      <c r="E1058" s="198">
        <v>136.04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305</v>
      </c>
      <c r="AH1058" s="151">
        <v>3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1" x14ac:dyDescent="0.2">
      <c r="A1059" s="158"/>
      <c r="B1059" s="159"/>
      <c r="C1059" s="202" t="s">
        <v>323</v>
      </c>
      <c r="D1059" s="195"/>
      <c r="E1059" s="196"/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305</v>
      </c>
      <c r="AH1059" s="151"/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 x14ac:dyDescent="0.2">
      <c r="A1060" s="158"/>
      <c r="B1060" s="159"/>
      <c r="C1060" s="201" t="s">
        <v>3804</v>
      </c>
      <c r="D1060" s="193"/>
      <c r="E1060" s="194">
        <v>-137.22354999999999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305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 x14ac:dyDescent="0.2">
      <c r="A1061" s="158"/>
      <c r="B1061" s="159"/>
      <c r="C1061" s="202" t="s">
        <v>319</v>
      </c>
      <c r="D1061" s="195"/>
      <c r="E1061" s="196"/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305</v>
      </c>
      <c r="AH1061" s="151"/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 x14ac:dyDescent="0.2">
      <c r="A1062" s="158"/>
      <c r="B1062" s="159"/>
      <c r="C1062" s="203" t="s">
        <v>3731</v>
      </c>
      <c r="D1062" s="195"/>
      <c r="E1062" s="196">
        <v>2.38</v>
      </c>
      <c r="F1062" s="160"/>
      <c r="G1062" s="160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305</v>
      </c>
      <c r="AH1062" s="151">
        <v>2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 x14ac:dyDescent="0.2">
      <c r="A1063" s="158"/>
      <c r="B1063" s="159"/>
      <c r="C1063" s="203" t="s">
        <v>3732</v>
      </c>
      <c r="D1063" s="195"/>
      <c r="E1063" s="196">
        <v>1.53</v>
      </c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305</v>
      </c>
      <c r="AH1063" s="151">
        <v>2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 x14ac:dyDescent="0.2">
      <c r="A1064" s="158"/>
      <c r="B1064" s="159"/>
      <c r="C1064" s="203" t="s">
        <v>3733</v>
      </c>
      <c r="D1064" s="195"/>
      <c r="E1064" s="196">
        <v>1.53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305</v>
      </c>
      <c r="AH1064" s="151">
        <v>2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1" x14ac:dyDescent="0.2">
      <c r="A1065" s="158"/>
      <c r="B1065" s="159"/>
      <c r="C1065" s="203" t="s">
        <v>3734</v>
      </c>
      <c r="D1065" s="195"/>
      <c r="E1065" s="196">
        <v>8.5</v>
      </c>
      <c r="F1065" s="160"/>
      <c r="G1065" s="160"/>
      <c r="H1065" s="160"/>
      <c r="I1065" s="160"/>
      <c r="J1065" s="160"/>
      <c r="K1065" s="160"/>
      <c r="L1065" s="160"/>
      <c r="M1065" s="160"/>
      <c r="N1065" s="160"/>
      <c r="O1065" s="160"/>
      <c r="P1065" s="160"/>
      <c r="Q1065" s="160"/>
      <c r="R1065" s="160"/>
      <c r="S1065" s="160"/>
      <c r="T1065" s="160"/>
      <c r="U1065" s="160"/>
      <c r="V1065" s="160"/>
      <c r="W1065" s="160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 t="s">
        <v>305</v>
      </c>
      <c r="AH1065" s="151">
        <v>2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1" x14ac:dyDescent="0.2">
      <c r="A1066" s="158"/>
      <c r="B1066" s="159"/>
      <c r="C1066" s="203" t="s">
        <v>3735</v>
      </c>
      <c r="D1066" s="195"/>
      <c r="E1066" s="196">
        <v>8.5</v>
      </c>
      <c r="F1066" s="160"/>
      <c r="G1066" s="160"/>
      <c r="H1066" s="160"/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0"/>
      <c r="V1066" s="160"/>
      <c r="W1066" s="160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305</v>
      </c>
      <c r="AH1066" s="151">
        <v>2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 x14ac:dyDescent="0.2">
      <c r="A1067" s="158"/>
      <c r="B1067" s="159"/>
      <c r="C1067" s="203" t="s">
        <v>3736</v>
      </c>
      <c r="D1067" s="195"/>
      <c r="E1067" s="196">
        <v>8.5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305</v>
      </c>
      <c r="AH1067" s="151">
        <v>2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1" x14ac:dyDescent="0.2">
      <c r="A1068" s="158"/>
      <c r="B1068" s="159"/>
      <c r="C1068" s="203" t="s">
        <v>3737</v>
      </c>
      <c r="D1068" s="195"/>
      <c r="E1068" s="196">
        <v>3.4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305</v>
      </c>
      <c r="AH1068" s="151">
        <v>2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1" x14ac:dyDescent="0.2">
      <c r="A1069" s="158"/>
      <c r="B1069" s="159"/>
      <c r="C1069" s="203" t="s">
        <v>3738</v>
      </c>
      <c r="D1069" s="195"/>
      <c r="E1069" s="196">
        <v>1.87</v>
      </c>
      <c r="F1069" s="160"/>
      <c r="G1069" s="160"/>
      <c r="H1069" s="160"/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/>
      <c r="S1069" s="160"/>
      <c r="T1069" s="160"/>
      <c r="U1069" s="160"/>
      <c r="V1069" s="160"/>
      <c r="W1069" s="160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305</v>
      </c>
      <c r="AH1069" s="151">
        <v>2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 x14ac:dyDescent="0.2">
      <c r="A1070" s="158"/>
      <c r="B1070" s="159"/>
      <c r="C1070" s="203" t="s">
        <v>3739</v>
      </c>
      <c r="D1070" s="195"/>
      <c r="E1070" s="196">
        <v>1.87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305</v>
      </c>
      <c r="AH1070" s="151">
        <v>2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 x14ac:dyDescent="0.2">
      <c r="A1071" s="158"/>
      <c r="B1071" s="159"/>
      <c r="C1071" s="203" t="s">
        <v>3740</v>
      </c>
      <c r="D1071" s="195"/>
      <c r="E1071" s="196">
        <v>1.87</v>
      </c>
      <c r="F1071" s="160"/>
      <c r="G1071" s="160"/>
      <c r="H1071" s="160"/>
      <c r="I1071" s="160"/>
      <c r="J1071" s="160"/>
      <c r="K1071" s="160"/>
      <c r="L1071" s="160"/>
      <c r="M1071" s="160"/>
      <c r="N1071" s="160"/>
      <c r="O1071" s="160"/>
      <c r="P1071" s="160"/>
      <c r="Q1071" s="160"/>
      <c r="R1071" s="160"/>
      <c r="S1071" s="160"/>
      <c r="T1071" s="160"/>
      <c r="U1071" s="160"/>
      <c r="V1071" s="160"/>
      <c r="W1071" s="160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305</v>
      </c>
      <c r="AH1071" s="151">
        <v>2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 x14ac:dyDescent="0.2">
      <c r="A1072" s="158"/>
      <c r="B1072" s="159"/>
      <c r="C1072" s="203" t="s">
        <v>3741</v>
      </c>
      <c r="D1072" s="195"/>
      <c r="E1072" s="196">
        <v>1.53</v>
      </c>
      <c r="F1072" s="160"/>
      <c r="G1072" s="160"/>
      <c r="H1072" s="160"/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/>
      <c r="S1072" s="160"/>
      <c r="T1072" s="160"/>
      <c r="U1072" s="160"/>
      <c r="V1072" s="160"/>
      <c r="W1072" s="160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305</v>
      </c>
      <c r="AH1072" s="151">
        <v>2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 x14ac:dyDescent="0.2">
      <c r="A1073" s="158"/>
      <c r="B1073" s="159"/>
      <c r="C1073" s="203" t="s">
        <v>3742</v>
      </c>
      <c r="D1073" s="195"/>
      <c r="E1073" s="196">
        <v>1.87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305</v>
      </c>
      <c r="AH1073" s="151">
        <v>2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 x14ac:dyDescent="0.2">
      <c r="A1074" s="158"/>
      <c r="B1074" s="159"/>
      <c r="C1074" s="203" t="s">
        <v>3743</v>
      </c>
      <c r="D1074" s="195"/>
      <c r="E1074" s="196">
        <v>1.87</v>
      </c>
      <c r="F1074" s="160"/>
      <c r="G1074" s="160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305</v>
      </c>
      <c r="AH1074" s="151">
        <v>2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 x14ac:dyDescent="0.2">
      <c r="A1075" s="158"/>
      <c r="B1075" s="159"/>
      <c r="C1075" s="203" t="s">
        <v>3744</v>
      </c>
      <c r="D1075" s="195"/>
      <c r="E1075" s="196">
        <v>2.5499999999999998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305</v>
      </c>
      <c r="AH1075" s="151">
        <v>2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 x14ac:dyDescent="0.2">
      <c r="A1076" s="158"/>
      <c r="B1076" s="159"/>
      <c r="C1076" s="203" t="s">
        <v>3745</v>
      </c>
      <c r="D1076" s="195"/>
      <c r="E1076" s="196">
        <v>1.2749999999999999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305</v>
      </c>
      <c r="AH1076" s="151">
        <v>2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 x14ac:dyDescent="0.2">
      <c r="A1077" s="158"/>
      <c r="B1077" s="159"/>
      <c r="C1077" s="203" t="s">
        <v>3746</v>
      </c>
      <c r="D1077" s="195"/>
      <c r="E1077" s="196">
        <v>1.2749999999999999</v>
      </c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305</v>
      </c>
      <c r="AH1077" s="151">
        <v>2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 x14ac:dyDescent="0.2">
      <c r="A1078" s="158"/>
      <c r="B1078" s="159"/>
      <c r="C1078" s="203" t="s">
        <v>3747</v>
      </c>
      <c r="D1078" s="195"/>
      <c r="E1078" s="196">
        <v>1.2749999999999999</v>
      </c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305</v>
      </c>
      <c r="AH1078" s="151">
        <v>2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 x14ac:dyDescent="0.2">
      <c r="A1079" s="158"/>
      <c r="B1079" s="159"/>
      <c r="C1079" s="203" t="s">
        <v>3748</v>
      </c>
      <c r="D1079" s="195"/>
      <c r="E1079" s="196">
        <v>1.36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305</v>
      </c>
      <c r="AH1079" s="151">
        <v>2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 x14ac:dyDescent="0.2">
      <c r="A1080" s="158"/>
      <c r="B1080" s="159"/>
      <c r="C1080" s="203" t="s">
        <v>3749</v>
      </c>
      <c r="D1080" s="195"/>
      <c r="E1080" s="196">
        <v>1.2749999999999999</v>
      </c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305</v>
      </c>
      <c r="AH1080" s="151">
        <v>2</v>
      </c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 x14ac:dyDescent="0.2">
      <c r="A1081" s="158"/>
      <c r="B1081" s="159"/>
      <c r="C1081" s="203" t="s">
        <v>3750</v>
      </c>
      <c r="D1081" s="195"/>
      <c r="E1081" s="196">
        <v>1.2749999999999999</v>
      </c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305</v>
      </c>
      <c r="AH1081" s="151">
        <v>2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 x14ac:dyDescent="0.2">
      <c r="A1082" s="158"/>
      <c r="B1082" s="159"/>
      <c r="C1082" s="203" t="s">
        <v>3751</v>
      </c>
      <c r="D1082" s="195"/>
      <c r="E1082" s="196">
        <v>1.2749999999999999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305</v>
      </c>
      <c r="AH1082" s="151">
        <v>2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 x14ac:dyDescent="0.2">
      <c r="A1083" s="158"/>
      <c r="B1083" s="159"/>
      <c r="C1083" s="203" t="s">
        <v>3752</v>
      </c>
      <c r="D1083" s="195"/>
      <c r="E1083" s="196">
        <v>5.0999999999999996</v>
      </c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305</v>
      </c>
      <c r="AH1083" s="151">
        <v>2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 x14ac:dyDescent="0.2">
      <c r="A1084" s="158"/>
      <c r="B1084" s="159"/>
      <c r="C1084" s="203" t="s">
        <v>3753</v>
      </c>
      <c r="D1084" s="195"/>
      <c r="E1084" s="196">
        <v>5.0999999999999996</v>
      </c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305</v>
      </c>
      <c r="AH1084" s="151">
        <v>2</v>
      </c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 x14ac:dyDescent="0.2">
      <c r="A1085" s="158"/>
      <c r="B1085" s="159"/>
      <c r="C1085" s="203" t="s">
        <v>3754</v>
      </c>
      <c r="D1085" s="195"/>
      <c r="E1085" s="196">
        <v>10.199999999999999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305</v>
      </c>
      <c r="AH1085" s="151">
        <v>2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 x14ac:dyDescent="0.2">
      <c r="A1086" s="158"/>
      <c r="B1086" s="159"/>
      <c r="C1086" s="203" t="s">
        <v>3755</v>
      </c>
      <c r="D1086" s="195"/>
      <c r="E1086" s="196">
        <v>2.5499999999999998</v>
      </c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305</v>
      </c>
      <c r="AH1086" s="151">
        <v>2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 x14ac:dyDescent="0.2">
      <c r="A1087" s="158"/>
      <c r="B1087" s="159"/>
      <c r="C1087" s="203" t="s">
        <v>3756</v>
      </c>
      <c r="D1087" s="195"/>
      <c r="E1087" s="196">
        <v>1.36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305</v>
      </c>
      <c r="AH1087" s="151">
        <v>2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 x14ac:dyDescent="0.2">
      <c r="A1088" s="158"/>
      <c r="B1088" s="159"/>
      <c r="C1088" s="203" t="s">
        <v>3757</v>
      </c>
      <c r="D1088" s="195"/>
      <c r="E1088" s="196">
        <v>1.7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305</v>
      </c>
      <c r="AH1088" s="151">
        <v>2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 x14ac:dyDescent="0.2">
      <c r="A1089" s="158"/>
      <c r="B1089" s="159"/>
      <c r="C1089" s="203" t="s">
        <v>3758</v>
      </c>
      <c r="D1089" s="195"/>
      <c r="E1089" s="196">
        <v>1.7</v>
      </c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305</v>
      </c>
      <c r="AH1089" s="151">
        <v>2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 x14ac:dyDescent="0.2">
      <c r="A1090" s="158"/>
      <c r="B1090" s="159"/>
      <c r="C1090" s="203" t="s">
        <v>3759</v>
      </c>
      <c r="D1090" s="195"/>
      <c r="E1090" s="196">
        <v>2.125</v>
      </c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305</v>
      </c>
      <c r="AH1090" s="151">
        <v>2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 x14ac:dyDescent="0.2">
      <c r="A1091" s="158"/>
      <c r="B1091" s="159"/>
      <c r="C1091" s="203" t="s">
        <v>3760</v>
      </c>
      <c r="D1091" s="195"/>
      <c r="E1091" s="196">
        <v>1.7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305</v>
      </c>
      <c r="AH1091" s="151">
        <v>2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 x14ac:dyDescent="0.2">
      <c r="A1092" s="158"/>
      <c r="B1092" s="159"/>
      <c r="C1092" s="203" t="s">
        <v>3761</v>
      </c>
      <c r="D1092" s="195"/>
      <c r="E1092" s="196">
        <v>2.5499999999999998</v>
      </c>
      <c r="F1092" s="160"/>
      <c r="G1092" s="160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305</v>
      </c>
      <c r="AH1092" s="151">
        <v>2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 x14ac:dyDescent="0.2">
      <c r="A1093" s="158"/>
      <c r="B1093" s="159"/>
      <c r="C1093" s="203" t="s">
        <v>3762</v>
      </c>
      <c r="D1093" s="195"/>
      <c r="E1093" s="196">
        <v>1.02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305</v>
      </c>
      <c r="AH1093" s="151">
        <v>2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 x14ac:dyDescent="0.2">
      <c r="A1094" s="158"/>
      <c r="B1094" s="159"/>
      <c r="C1094" s="203" t="s">
        <v>3763</v>
      </c>
      <c r="D1094" s="195"/>
      <c r="E1094" s="196">
        <v>1.02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305</v>
      </c>
      <c r="AH1094" s="151">
        <v>2</v>
      </c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1" x14ac:dyDescent="0.2">
      <c r="A1095" s="158"/>
      <c r="B1095" s="159"/>
      <c r="C1095" s="203" t="s">
        <v>3764</v>
      </c>
      <c r="D1095" s="195"/>
      <c r="E1095" s="196">
        <v>0.85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305</v>
      </c>
      <c r="AH1095" s="151">
        <v>2</v>
      </c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1" x14ac:dyDescent="0.2">
      <c r="A1096" s="158"/>
      <c r="B1096" s="159"/>
      <c r="C1096" s="204" t="s">
        <v>322</v>
      </c>
      <c r="D1096" s="197"/>
      <c r="E1096" s="198">
        <v>93.754999999999995</v>
      </c>
      <c r="F1096" s="160"/>
      <c r="G1096" s="160"/>
      <c r="H1096" s="160"/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/>
      <c r="S1096" s="160"/>
      <c r="T1096" s="160"/>
      <c r="U1096" s="160"/>
      <c r="V1096" s="160"/>
      <c r="W1096" s="160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 t="s">
        <v>305</v>
      </c>
      <c r="AH1096" s="151">
        <v>3</v>
      </c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1" x14ac:dyDescent="0.2">
      <c r="A1097" s="158"/>
      <c r="B1097" s="159"/>
      <c r="C1097" s="202" t="s">
        <v>323</v>
      </c>
      <c r="D1097" s="195"/>
      <c r="E1097" s="196"/>
      <c r="F1097" s="160"/>
      <c r="G1097" s="160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0"/>
      <c r="V1097" s="160"/>
      <c r="W1097" s="160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305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1" x14ac:dyDescent="0.2">
      <c r="A1098" s="158"/>
      <c r="B1098" s="159"/>
      <c r="C1098" s="201" t="s">
        <v>3805</v>
      </c>
      <c r="D1098" s="193"/>
      <c r="E1098" s="194">
        <v>-77.376000000000005</v>
      </c>
      <c r="F1098" s="160"/>
      <c r="G1098" s="160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305</v>
      </c>
      <c r="AH1098" s="151">
        <v>0</v>
      </c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1" x14ac:dyDescent="0.2">
      <c r="A1099" s="158"/>
      <c r="B1099" s="159"/>
      <c r="C1099" s="202" t="s">
        <v>319</v>
      </c>
      <c r="D1099" s="195"/>
      <c r="E1099" s="196"/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305</v>
      </c>
      <c r="AH1099" s="151"/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1" x14ac:dyDescent="0.2">
      <c r="A1100" s="158"/>
      <c r="B1100" s="159"/>
      <c r="C1100" s="203" t="s">
        <v>3766</v>
      </c>
      <c r="D1100" s="195"/>
      <c r="E1100" s="196">
        <v>9</v>
      </c>
      <c r="F1100" s="160"/>
      <c r="G1100" s="160"/>
      <c r="H1100" s="160"/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/>
      <c r="S1100" s="160"/>
      <c r="T1100" s="160"/>
      <c r="U1100" s="160"/>
      <c r="V1100" s="160"/>
      <c r="W1100" s="160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305</v>
      </c>
      <c r="AH1100" s="151">
        <v>2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 x14ac:dyDescent="0.2">
      <c r="A1101" s="158"/>
      <c r="B1101" s="159"/>
      <c r="C1101" s="203" t="s">
        <v>3767</v>
      </c>
      <c r="D1101" s="195"/>
      <c r="E1101" s="196">
        <v>3.6</v>
      </c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305</v>
      </c>
      <c r="AH1101" s="151">
        <v>2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 x14ac:dyDescent="0.2">
      <c r="A1102" s="158"/>
      <c r="B1102" s="159"/>
      <c r="C1102" s="203" t="s">
        <v>3768</v>
      </c>
      <c r="D1102" s="195"/>
      <c r="E1102" s="196">
        <v>2.34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305</v>
      </c>
      <c r="AH1102" s="151">
        <v>2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 x14ac:dyDescent="0.2">
      <c r="A1103" s="158"/>
      <c r="B1103" s="159"/>
      <c r="C1103" s="203" t="s">
        <v>3769</v>
      </c>
      <c r="D1103" s="195"/>
      <c r="E1103" s="196">
        <v>2.52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305</v>
      </c>
      <c r="AH1103" s="151">
        <v>2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 x14ac:dyDescent="0.2">
      <c r="A1104" s="158"/>
      <c r="B1104" s="159"/>
      <c r="C1104" s="203" t="s">
        <v>3770</v>
      </c>
      <c r="D1104" s="195"/>
      <c r="E1104" s="196">
        <v>0.9</v>
      </c>
      <c r="F1104" s="160"/>
      <c r="G1104" s="160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305</v>
      </c>
      <c r="AH1104" s="151">
        <v>2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 x14ac:dyDescent="0.2">
      <c r="A1105" s="158"/>
      <c r="B1105" s="159"/>
      <c r="C1105" s="203" t="s">
        <v>3771</v>
      </c>
      <c r="D1105" s="195"/>
      <c r="E1105" s="196">
        <v>1.89</v>
      </c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305</v>
      </c>
      <c r="AH1105" s="151">
        <v>2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 x14ac:dyDescent="0.2">
      <c r="A1106" s="158"/>
      <c r="B1106" s="159"/>
      <c r="C1106" s="203" t="s">
        <v>3772</v>
      </c>
      <c r="D1106" s="195"/>
      <c r="E1106" s="196">
        <v>1.17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305</v>
      </c>
      <c r="AH1106" s="151">
        <v>2</v>
      </c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1" x14ac:dyDescent="0.2">
      <c r="A1107" s="158"/>
      <c r="B1107" s="159"/>
      <c r="C1107" s="203" t="s">
        <v>3773</v>
      </c>
      <c r="D1107" s="195"/>
      <c r="E1107" s="196">
        <v>1.35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305</v>
      </c>
      <c r="AH1107" s="151">
        <v>2</v>
      </c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 x14ac:dyDescent="0.2">
      <c r="A1108" s="158"/>
      <c r="B1108" s="159"/>
      <c r="C1108" s="203" t="s">
        <v>3774</v>
      </c>
      <c r="D1108" s="195"/>
      <c r="E1108" s="196">
        <v>54.9</v>
      </c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305</v>
      </c>
      <c r="AH1108" s="151">
        <v>2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 x14ac:dyDescent="0.2">
      <c r="A1109" s="158"/>
      <c r="B1109" s="159"/>
      <c r="C1109" s="203" t="s">
        <v>3775</v>
      </c>
      <c r="D1109" s="195"/>
      <c r="E1109" s="196">
        <v>4.5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305</v>
      </c>
      <c r="AH1109" s="151">
        <v>2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 x14ac:dyDescent="0.2">
      <c r="A1110" s="158"/>
      <c r="B1110" s="159"/>
      <c r="C1110" s="203" t="s">
        <v>3776</v>
      </c>
      <c r="D1110" s="195"/>
      <c r="E1110" s="196">
        <v>0.9</v>
      </c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305</v>
      </c>
      <c r="AH1110" s="151">
        <v>2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 x14ac:dyDescent="0.2">
      <c r="A1111" s="158"/>
      <c r="B1111" s="159"/>
      <c r="C1111" s="203" t="s">
        <v>3777</v>
      </c>
      <c r="D1111" s="195"/>
      <c r="E1111" s="196">
        <v>0.9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305</v>
      </c>
      <c r="AH1111" s="151">
        <v>2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 x14ac:dyDescent="0.2">
      <c r="A1112" s="158"/>
      <c r="B1112" s="159"/>
      <c r="C1112" s="203" t="s">
        <v>3778</v>
      </c>
      <c r="D1112" s="195"/>
      <c r="E1112" s="196">
        <v>1.08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305</v>
      </c>
      <c r="AH1112" s="151">
        <v>2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 x14ac:dyDescent="0.2">
      <c r="A1113" s="158"/>
      <c r="B1113" s="159"/>
      <c r="C1113" s="204" t="s">
        <v>322</v>
      </c>
      <c r="D1113" s="197"/>
      <c r="E1113" s="198">
        <v>85.05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305</v>
      </c>
      <c r="AH1113" s="151">
        <v>3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 x14ac:dyDescent="0.2">
      <c r="A1114" s="158"/>
      <c r="B1114" s="159"/>
      <c r="C1114" s="202" t="s">
        <v>323</v>
      </c>
      <c r="D1114" s="195"/>
      <c r="E1114" s="196"/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305</v>
      </c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 x14ac:dyDescent="0.2">
      <c r="A1115" s="158"/>
      <c r="B1115" s="159"/>
      <c r="C1115" s="201" t="s">
        <v>3806</v>
      </c>
      <c r="D1115" s="193"/>
      <c r="E1115" s="194">
        <v>-77.990849999999995</v>
      </c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305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 x14ac:dyDescent="0.2">
      <c r="A1116" s="158"/>
      <c r="B1116" s="159"/>
      <c r="C1116" s="201" t="s">
        <v>3807</v>
      </c>
      <c r="D1116" s="193"/>
      <c r="E1116" s="194">
        <v>242.97523000000001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305</v>
      </c>
      <c r="AH1116" s="151">
        <v>0</v>
      </c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 x14ac:dyDescent="0.2">
      <c r="A1117" s="158"/>
      <c r="B1117" s="159"/>
      <c r="C1117" s="201" t="s">
        <v>3808</v>
      </c>
      <c r="D1117" s="193"/>
      <c r="E1117" s="194">
        <v>-16.47711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305</v>
      </c>
      <c r="AH1117" s="151">
        <v>0</v>
      </c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1" x14ac:dyDescent="0.2">
      <c r="A1118" s="158"/>
      <c r="B1118" s="159"/>
      <c r="C1118" s="201" t="s">
        <v>3809</v>
      </c>
      <c r="D1118" s="193"/>
      <c r="E1118" s="194">
        <v>-200.13766000000001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305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x14ac:dyDescent="0.2">
      <c r="A1119" s="165" t="s">
        <v>234</v>
      </c>
      <c r="B1119" s="166" t="s">
        <v>111</v>
      </c>
      <c r="C1119" s="187" t="s">
        <v>112</v>
      </c>
      <c r="D1119" s="167"/>
      <c r="E1119" s="168"/>
      <c r="F1119" s="169"/>
      <c r="G1119" s="169">
        <f>SUMIF(AG1120:AG1228,"&lt;&gt;NOR",G1120:G1228)</f>
        <v>0</v>
      </c>
      <c r="H1119" s="169"/>
      <c r="I1119" s="169">
        <f>SUM(I1120:I1228)</f>
        <v>0</v>
      </c>
      <c r="J1119" s="169"/>
      <c r="K1119" s="169">
        <f>SUM(K1120:K1228)</f>
        <v>0</v>
      </c>
      <c r="L1119" s="169"/>
      <c r="M1119" s="169">
        <f>SUM(M1120:M1228)</f>
        <v>0</v>
      </c>
      <c r="N1119" s="169"/>
      <c r="O1119" s="169">
        <f>SUM(O1120:O1228)</f>
        <v>133.69999999999999</v>
      </c>
      <c r="P1119" s="169"/>
      <c r="Q1119" s="169">
        <f>SUM(Q1120:Q1228)</f>
        <v>0</v>
      </c>
      <c r="R1119" s="169"/>
      <c r="S1119" s="169"/>
      <c r="T1119" s="170"/>
      <c r="U1119" s="164"/>
      <c r="V1119" s="164">
        <f>SUM(V1120:V1228)</f>
        <v>177.65</v>
      </c>
      <c r="W1119" s="164"/>
      <c r="AG1119" t="s">
        <v>235</v>
      </c>
    </row>
    <row r="1120" spans="1:60" ht="22.5" outlineLevel="1" x14ac:dyDescent="0.2">
      <c r="A1120" s="171">
        <v>30</v>
      </c>
      <c r="B1120" s="172" t="s">
        <v>3810</v>
      </c>
      <c r="C1120" s="188" t="s">
        <v>3811</v>
      </c>
      <c r="D1120" s="173" t="s">
        <v>314</v>
      </c>
      <c r="E1120" s="174">
        <v>4.351E-2</v>
      </c>
      <c r="F1120" s="175"/>
      <c r="G1120" s="176">
        <f>ROUND(E1120*F1120,2)</f>
        <v>0</v>
      </c>
      <c r="H1120" s="175"/>
      <c r="I1120" s="176">
        <f>ROUND(E1120*H1120,2)</f>
        <v>0</v>
      </c>
      <c r="J1120" s="175"/>
      <c r="K1120" s="176">
        <f>ROUND(E1120*J1120,2)</f>
        <v>0</v>
      </c>
      <c r="L1120" s="176">
        <v>21</v>
      </c>
      <c r="M1120" s="176">
        <f>G1120*(1+L1120/100)</f>
        <v>0</v>
      </c>
      <c r="N1120" s="176">
        <v>1.0543899999999999</v>
      </c>
      <c r="O1120" s="176">
        <f>ROUND(E1120*N1120,2)</f>
        <v>0.05</v>
      </c>
      <c r="P1120" s="176">
        <v>0</v>
      </c>
      <c r="Q1120" s="176">
        <f>ROUND(E1120*P1120,2)</f>
        <v>0</v>
      </c>
      <c r="R1120" s="176" t="s">
        <v>318</v>
      </c>
      <c r="S1120" s="176" t="s">
        <v>239</v>
      </c>
      <c r="T1120" s="177" t="s">
        <v>300</v>
      </c>
      <c r="U1120" s="160">
        <v>15.231</v>
      </c>
      <c r="V1120" s="160">
        <f>ROUND(E1120*U1120,2)</f>
        <v>0.66</v>
      </c>
      <c r="W1120" s="160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415</v>
      </c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 x14ac:dyDescent="0.2">
      <c r="A1121" s="158"/>
      <c r="B1121" s="159"/>
      <c r="C1121" s="265" t="s">
        <v>3812</v>
      </c>
      <c r="D1121" s="266"/>
      <c r="E1121" s="266"/>
      <c r="F1121" s="266"/>
      <c r="G1121" s="266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303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 x14ac:dyDescent="0.2">
      <c r="A1122" s="158"/>
      <c r="B1122" s="159"/>
      <c r="C1122" s="201" t="s">
        <v>3813</v>
      </c>
      <c r="D1122" s="193"/>
      <c r="E1122" s="194">
        <v>4.351E-2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305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 x14ac:dyDescent="0.2">
      <c r="A1123" s="171">
        <v>31</v>
      </c>
      <c r="B1123" s="172" t="s">
        <v>3088</v>
      </c>
      <c r="C1123" s="188" t="s">
        <v>3089</v>
      </c>
      <c r="D1123" s="173" t="s">
        <v>298</v>
      </c>
      <c r="E1123" s="174">
        <v>95.803380000000004</v>
      </c>
      <c r="F1123" s="175"/>
      <c r="G1123" s="176">
        <f>ROUND(E1123*F1123,2)</f>
        <v>0</v>
      </c>
      <c r="H1123" s="175"/>
      <c r="I1123" s="176">
        <f>ROUND(E1123*H1123,2)</f>
        <v>0</v>
      </c>
      <c r="J1123" s="175"/>
      <c r="K1123" s="176">
        <f>ROUND(E1123*J1123,2)</f>
        <v>0</v>
      </c>
      <c r="L1123" s="176">
        <v>21</v>
      </c>
      <c r="M1123" s="176">
        <f>G1123*(1+L1123/100)</f>
        <v>0</v>
      </c>
      <c r="N1123" s="176">
        <v>1.1322000000000001</v>
      </c>
      <c r="O1123" s="176">
        <f>ROUND(E1123*N1123,2)</f>
        <v>108.47</v>
      </c>
      <c r="P1123" s="176">
        <v>0</v>
      </c>
      <c r="Q1123" s="176">
        <f>ROUND(E1123*P1123,2)</f>
        <v>0</v>
      </c>
      <c r="R1123" s="176" t="s">
        <v>2140</v>
      </c>
      <c r="S1123" s="176" t="s">
        <v>239</v>
      </c>
      <c r="T1123" s="177" t="s">
        <v>300</v>
      </c>
      <c r="U1123" s="160">
        <v>1.6950000000000001</v>
      </c>
      <c r="V1123" s="160">
        <f>ROUND(E1123*U1123,2)</f>
        <v>162.38999999999999</v>
      </c>
      <c r="W1123" s="160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301</v>
      </c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1" x14ac:dyDescent="0.2">
      <c r="A1124" s="158"/>
      <c r="B1124" s="159"/>
      <c r="C1124" s="265" t="s">
        <v>2141</v>
      </c>
      <c r="D1124" s="266"/>
      <c r="E1124" s="266"/>
      <c r="F1124" s="266"/>
      <c r="G1124" s="266"/>
      <c r="H1124" s="160"/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/>
      <c r="S1124" s="160"/>
      <c r="T1124" s="160"/>
      <c r="U1124" s="160"/>
      <c r="V1124" s="160"/>
      <c r="W1124" s="160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303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 x14ac:dyDescent="0.2">
      <c r="A1125" s="158"/>
      <c r="B1125" s="159"/>
      <c r="C1125" s="202" t="s">
        <v>319</v>
      </c>
      <c r="D1125" s="195"/>
      <c r="E1125" s="196"/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305</v>
      </c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 x14ac:dyDescent="0.2">
      <c r="A1126" s="158"/>
      <c r="B1126" s="159"/>
      <c r="C1126" s="203" t="s">
        <v>3783</v>
      </c>
      <c r="D1126" s="195"/>
      <c r="E1126" s="196">
        <v>41.932000000000002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305</v>
      </c>
      <c r="AH1126" s="151">
        <v>2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 x14ac:dyDescent="0.2">
      <c r="A1127" s="158"/>
      <c r="B1127" s="159"/>
      <c r="C1127" s="203" t="s">
        <v>3707</v>
      </c>
      <c r="D1127" s="195"/>
      <c r="E1127" s="196">
        <v>8.7230000000000008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305</v>
      </c>
      <c r="AH1127" s="151">
        <v>2</v>
      </c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 x14ac:dyDescent="0.2">
      <c r="A1128" s="158"/>
      <c r="B1128" s="159"/>
      <c r="C1128" s="203" t="s">
        <v>3708</v>
      </c>
      <c r="D1128" s="195"/>
      <c r="E1128" s="196">
        <v>9.8450000000000006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305</v>
      </c>
      <c r="AH1128" s="151">
        <v>2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1" x14ac:dyDescent="0.2">
      <c r="A1129" s="158"/>
      <c r="B1129" s="159"/>
      <c r="C1129" s="203" t="s">
        <v>3709</v>
      </c>
      <c r="D1129" s="195"/>
      <c r="E1129" s="196">
        <v>47.420999999999999</v>
      </c>
      <c r="F1129" s="160"/>
      <c r="G1129" s="160"/>
      <c r="H1129" s="160"/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/>
      <c r="S1129" s="160"/>
      <c r="T1129" s="160"/>
      <c r="U1129" s="160"/>
      <c r="V1129" s="160"/>
      <c r="W1129" s="160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305</v>
      </c>
      <c r="AH1129" s="151">
        <v>2</v>
      </c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 x14ac:dyDescent="0.2">
      <c r="A1130" s="158"/>
      <c r="B1130" s="159"/>
      <c r="C1130" s="203" t="s">
        <v>3710</v>
      </c>
      <c r="D1130" s="195"/>
      <c r="E1130" s="196">
        <v>28.423999999999999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305</v>
      </c>
      <c r="AH1130" s="151">
        <v>2</v>
      </c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1" x14ac:dyDescent="0.2">
      <c r="A1131" s="158"/>
      <c r="B1131" s="159"/>
      <c r="C1131" s="203" t="s">
        <v>3712</v>
      </c>
      <c r="D1131" s="195"/>
      <c r="E1131" s="196">
        <v>22.619499999999999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305</v>
      </c>
      <c r="AH1131" s="151">
        <v>2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1" x14ac:dyDescent="0.2">
      <c r="A1132" s="158"/>
      <c r="B1132" s="159"/>
      <c r="C1132" s="203" t="s">
        <v>3713</v>
      </c>
      <c r="D1132" s="195"/>
      <c r="E1132" s="196">
        <v>17.660499999999999</v>
      </c>
      <c r="F1132" s="160"/>
      <c r="G1132" s="160"/>
      <c r="H1132" s="160"/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/>
      <c r="S1132" s="160"/>
      <c r="T1132" s="160"/>
      <c r="U1132" s="160"/>
      <c r="V1132" s="160"/>
      <c r="W1132" s="160"/>
      <c r="X1132" s="151"/>
      <c r="Y1132" s="151"/>
      <c r="Z1132" s="151"/>
      <c r="AA1132" s="151"/>
      <c r="AB1132" s="151"/>
      <c r="AC1132" s="151"/>
      <c r="AD1132" s="151"/>
      <c r="AE1132" s="151"/>
      <c r="AF1132" s="151"/>
      <c r="AG1132" s="151" t="s">
        <v>305</v>
      </c>
      <c r="AH1132" s="151">
        <v>2</v>
      </c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1" x14ac:dyDescent="0.2">
      <c r="A1133" s="158"/>
      <c r="B1133" s="159"/>
      <c r="C1133" s="203" t="s">
        <v>3714</v>
      </c>
      <c r="D1133" s="195"/>
      <c r="E1133" s="196">
        <v>44.640500000000003</v>
      </c>
      <c r="F1133" s="160"/>
      <c r="G1133" s="160"/>
      <c r="H1133" s="160"/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/>
      <c r="S1133" s="160"/>
      <c r="T1133" s="160"/>
      <c r="U1133" s="160"/>
      <c r="V1133" s="160"/>
      <c r="W1133" s="160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305</v>
      </c>
      <c r="AH1133" s="151">
        <v>2</v>
      </c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 x14ac:dyDescent="0.2">
      <c r="A1134" s="158"/>
      <c r="B1134" s="159"/>
      <c r="C1134" s="203" t="s">
        <v>3715</v>
      </c>
      <c r="D1134" s="195"/>
      <c r="E1134" s="196">
        <v>39.197000000000003</v>
      </c>
      <c r="F1134" s="160"/>
      <c r="G1134" s="160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305</v>
      </c>
      <c r="AH1134" s="151">
        <v>2</v>
      </c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 x14ac:dyDescent="0.2">
      <c r="A1135" s="158"/>
      <c r="B1135" s="159"/>
      <c r="C1135" s="203" t="s">
        <v>3716</v>
      </c>
      <c r="D1135" s="195"/>
      <c r="E1135" s="196">
        <v>25.478999999999999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305</v>
      </c>
      <c r="AH1135" s="151">
        <v>2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1" x14ac:dyDescent="0.2">
      <c r="A1136" s="158"/>
      <c r="B1136" s="159"/>
      <c r="C1136" s="203" t="s">
        <v>3717</v>
      </c>
      <c r="D1136" s="195"/>
      <c r="E1136" s="196">
        <v>30.684999999999999</v>
      </c>
      <c r="F1136" s="160"/>
      <c r="G1136" s="160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 t="s">
        <v>305</v>
      </c>
      <c r="AH1136" s="151">
        <v>2</v>
      </c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1" x14ac:dyDescent="0.2">
      <c r="A1137" s="158"/>
      <c r="B1137" s="159"/>
      <c r="C1137" s="203" t="s">
        <v>3718</v>
      </c>
      <c r="D1137" s="195"/>
      <c r="E1137" s="196">
        <v>30.59</v>
      </c>
      <c r="F1137" s="160"/>
      <c r="G1137" s="160"/>
      <c r="H1137" s="160"/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/>
      <c r="S1137" s="160"/>
      <c r="T1137" s="160"/>
      <c r="U1137" s="160"/>
      <c r="V1137" s="160"/>
      <c r="W1137" s="160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305</v>
      </c>
      <c r="AH1137" s="151">
        <v>2</v>
      </c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1" x14ac:dyDescent="0.2">
      <c r="A1138" s="158"/>
      <c r="B1138" s="159"/>
      <c r="C1138" s="203" t="s">
        <v>3720</v>
      </c>
      <c r="D1138" s="195"/>
      <c r="E1138" s="196">
        <v>31.92</v>
      </c>
      <c r="F1138" s="160"/>
      <c r="G1138" s="160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305</v>
      </c>
      <c r="AH1138" s="151">
        <v>2</v>
      </c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1" x14ac:dyDescent="0.2">
      <c r="A1139" s="158"/>
      <c r="B1139" s="159"/>
      <c r="C1139" s="203" t="s">
        <v>3721</v>
      </c>
      <c r="D1139" s="195"/>
      <c r="E1139" s="196">
        <v>30.19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305</v>
      </c>
      <c r="AH1139" s="151">
        <v>2</v>
      </c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1" x14ac:dyDescent="0.2">
      <c r="A1140" s="158"/>
      <c r="B1140" s="159"/>
      <c r="C1140" s="203" t="s">
        <v>3722</v>
      </c>
      <c r="D1140" s="195"/>
      <c r="E1140" s="196">
        <v>25.59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305</v>
      </c>
      <c r="AH1140" s="151">
        <v>2</v>
      </c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 x14ac:dyDescent="0.2">
      <c r="A1141" s="158"/>
      <c r="B1141" s="159"/>
      <c r="C1141" s="203" t="s">
        <v>3723</v>
      </c>
      <c r="D1141" s="195"/>
      <c r="E1141" s="196">
        <v>17.3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305</v>
      </c>
      <c r="AH1141" s="151">
        <v>2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 x14ac:dyDescent="0.2">
      <c r="A1142" s="158"/>
      <c r="B1142" s="159"/>
      <c r="C1142" s="203" t="s">
        <v>3724</v>
      </c>
      <c r="D1142" s="195"/>
      <c r="E1142" s="196">
        <v>26.2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305</v>
      </c>
      <c r="AH1142" s="151">
        <v>2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 x14ac:dyDescent="0.2">
      <c r="A1143" s="158"/>
      <c r="B1143" s="159"/>
      <c r="C1143" s="203" t="s">
        <v>3726</v>
      </c>
      <c r="D1143" s="195"/>
      <c r="E1143" s="196">
        <v>30.97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305</v>
      </c>
      <c r="AH1143" s="151">
        <v>2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1" x14ac:dyDescent="0.2">
      <c r="A1144" s="158"/>
      <c r="B1144" s="159"/>
      <c r="C1144" s="203" t="s">
        <v>3727</v>
      </c>
      <c r="D1144" s="195"/>
      <c r="E1144" s="196">
        <v>32.774999999999999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305</v>
      </c>
      <c r="AH1144" s="151">
        <v>2</v>
      </c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1" x14ac:dyDescent="0.2">
      <c r="A1145" s="158"/>
      <c r="B1145" s="159"/>
      <c r="C1145" s="203" t="s">
        <v>3728</v>
      </c>
      <c r="D1145" s="195"/>
      <c r="E1145" s="196">
        <v>25.555</v>
      </c>
      <c r="F1145" s="160"/>
      <c r="G1145" s="160"/>
      <c r="H1145" s="160"/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/>
      <c r="S1145" s="160"/>
      <c r="T1145" s="160"/>
      <c r="U1145" s="160"/>
      <c r="V1145" s="160"/>
      <c r="W1145" s="160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305</v>
      </c>
      <c r="AH1145" s="151">
        <v>2</v>
      </c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1" x14ac:dyDescent="0.2">
      <c r="A1146" s="158"/>
      <c r="B1146" s="159"/>
      <c r="C1146" s="203" t="s">
        <v>3729</v>
      </c>
      <c r="D1146" s="195"/>
      <c r="E1146" s="196">
        <v>46.74</v>
      </c>
      <c r="F1146" s="160"/>
      <c r="G1146" s="160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305</v>
      </c>
      <c r="AH1146" s="151">
        <v>2</v>
      </c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1" x14ac:dyDescent="0.2">
      <c r="A1147" s="158"/>
      <c r="B1147" s="159"/>
      <c r="C1147" s="203" t="s">
        <v>3792</v>
      </c>
      <c r="D1147" s="195"/>
      <c r="E1147" s="196">
        <v>5.0999999999999996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 t="s">
        <v>305</v>
      </c>
      <c r="AH1147" s="151">
        <v>2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 x14ac:dyDescent="0.2">
      <c r="A1148" s="158"/>
      <c r="B1148" s="159"/>
      <c r="C1148" s="203" t="s">
        <v>3731</v>
      </c>
      <c r="D1148" s="195"/>
      <c r="E1148" s="196">
        <v>2.38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305</v>
      </c>
      <c r="AH1148" s="151">
        <v>2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 x14ac:dyDescent="0.2">
      <c r="A1149" s="158"/>
      <c r="B1149" s="159"/>
      <c r="C1149" s="203" t="s">
        <v>3732</v>
      </c>
      <c r="D1149" s="195"/>
      <c r="E1149" s="196">
        <v>1.53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305</v>
      </c>
      <c r="AH1149" s="151">
        <v>2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 x14ac:dyDescent="0.2">
      <c r="A1150" s="158"/>
      <c r="B1150" s="159"/>
      <c r="C1150" s="203" t="s">
        <v>3733</v>
      </c>
      <c r="D1150" s="195"/>
      <c r="E1150" s="196">
        <v>1.53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305</v>
      </c>
      <c r="AH1150" s="151">
        <v>2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 x14ac:dyDescent="0.2">
      <c r="A1151" s="158"/>
      <c r="B1151" s="159"/>
      <c r="C1151" s="203" t="s">
        <v>3734</v>
      </c>
      <c r="D1151" s="195"/>
      <c r="E1151" s="196">
        <v>8.5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305</v>
      </c>
      <c r="AH1151" s="151">
        <v>2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1" x14ac:dyDescent="0.2">
      <c r="A1152" s="158"/>
      <c r="B1152" s="159"/>
      <c r="C1152" s="203" t="s">
        <v>3735</v>
      </c>
      <c r="D1152" s="195"/>
      <c r="E1152" s="196">
        <v>8.5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305</v>
      </c>
      <c r="AH1152" s="151">
        <v>2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 x14ac:dyDescent="0.2">
      <c r="A1153" s="158"/>
      <c r="B1153" s="159"/>
      <c r="C1153" s="203" t="s">
        <v>3736</v>
      </c>
      <c r="D1153" s="195"/>
      <c r="E1153" s="196">
        <v>8.5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305</v>
      </c>
      <c r="AH1153" s="151">
        <v>2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1" x14ac:dyDescent="0.2">
      <c r="A1154" s="158"/>
      <c r="B1154" s="159"/>
      <c r="C1154" s="203" t="s">
        <v>3737</v>
      </c>
      <c r="D1154" s="195"/>
      <c r="E1154" s="196">
        <v>3.4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305</v>
      </c>
      <c r="AH1154" s="151">
        <v>2</v>
      </c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 x14ac:dyDescent="0.2">
      <c r="A1155" s="158"/>
      <c r="B1155" s="159"/>
      <c r="C1155" s="203" t="s">
        <v>3738</v>
      </c>
      <c r="D1155" s="195"/>
      <c r="E1155" s="196">
        <v>1.87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305</v>
      </c>
      <c r="AH1155" s="151">
        <v>2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 x14ac:dyDescent="0.2">
      <c r="A1156" s="158"/>
      <c r="B1156" s="159"/>
      <c r="C1156" s="203" t="s">
        <v>3739</v>
      </c>
      <c r="D1156" s="195"/>
      <c r="E1156" s="196">
        <v>1.87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305</v>
      </c>
      <c r="AH1156" s="151">
        <v>2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1" x14ac:dyDescent="0.2">
      <c r="A1157" s="158"/>
      <c r="B1157" s="159"/>
      <c r="C1157" s="203" t="s">
        <v>3740</v>
      </c>
      <c r="D1157" s="195"/>
      <c r="E1157" s="196">
        <v>1.87</v>
      </c>
      <c r="F1157" s="160"/>
      <c r="G1157" s="160"/>
      <c r="H1157" s="160"/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/>
      <c r="S1157" s="160"/>
      <c r="T1157" s="160"/>
      <c r="U1157" s="160"/>
      <c r="V1157" s="160"/>
      <c r="W1157" s="160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305</v>
      </c>
      <c r="AH1157" s="151">
        <v>2</v>
      </c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1" x14ac:dyDescent="0.2">
      <c r="A1158" s="158"/>
      <c r="B1158" s="159"/>
      <c r="C1158" s="203" t="s">
        <v>3741</v>
      </c>
      <c r="D1158" s="195"/>
      <c r="E1158" s="196">
        <v>1.53</v>
      </c>
      <c r="F1158" s="160"/>
      <c r="G1158" s="160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305</v>
      </c>
      <c r="AH1158" s="151">
        <v>2</v>
      </c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1" x14ac:dyDescent="0.2">
      <c r="A1159" s="158"/>
      <c r="B1159" s="159"/>
      <c r="C1159" s="203" t="s">
        <v>3742</v>
      </c>
      <c r="D1159" s="195"/>
      <c r="E1159" s="196">
        <v>1.87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305</v>
      </c>
      <c r="AH1159" s="151">
        <v>2</v>
      </c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 x14ac:dyDescent="0.2">
      <c r="A1160" s="158"/>
      <c r="B1160" s="159"/>
      <c r="C1160" s="203" t="s">
        <v>3743</v>
      </c>
      <c r="D1160" s="195"/>
      <c r="E1160" s="196">
        <v>1.87</v>
      </c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305</v>
      </c>
      <c r="AH1160" s="151">
        <v>2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 x14ac:dyDescent="0.2">
      <c r="A1161" s="158"/>
      <c r="B1161" s="159"/>
      <c r="C1161" s="203" t="s">
        <v>3744</v>
      </c>
      <c r="D1161" s="195"/>
      <c r="E1161" s="196">
        <v>2.5499999999999998</v>
      </c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305</v>
      </c>
      <c r="AH1161" s="151">
        <v>2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1" x14ac:dyDescent="0.2">
      <c r="A1162" s="158"/>
      <c r="B1162" s="159"/>
      <c r="C1162" s="203" t="s">
        <v>3745</v>
      </c>
      <c r="D1162" s="195"/>
      <c r="E1162" s="196">
        <v>1.2749999999999999</v>
      </c>
      <c r="F1162" s="160"/>
      <c r="G1162" s="160"/>
      <c r="H1162" s="160"/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/>
      <c r="S1162" s="160"/>
      <c r="T1162" s="160"/>
      <c r="U1162" s="160"/>
      <c r="V1162" s="160"/>
      <c r="W1162" s="160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305</v>
      </c>
      <c r="AH1162" s="151">
        <v>2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1" x14ac:dyDescent="0.2">
      <c r="A1163" s="158"/>
      <c r="B1163" s="159"/>
      <c r="C1163" s="203" t="s">
        <v>3746</v>
      </c>
      <c r="D1163" s="195"/>
      <c r="E1163" s="196">
        <v>1.2749999999999999</v>
      </c>
      <c r="F1163" s="160"/>
      <c r="G1163" s="160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305</v>
      </c>
      <c r="AH1163" s="151">
        <v>2</v>
      </c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1" x14ac:dyDescent="0.2">
      <c r="A1164" s="158"/>
      <c r="B1164" s="159"/>
      <c r="C1164" s="203" t="s">
        <v>3747</v>
      </c>
      <c r="D1164" s="195"/>
      <c r="E1164" s="196">
        <v>1.2749999999999999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305</v>
      </c>
      <c r="AH1164" s="151">
        <v>2</v>
      </c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1" x14ac:dyDescent="0.2">
      <c r="A1165" s="158"/>
      <c r="B1165" s="159"/>
      <c r="C1165" s="203" t="s">
        <v>3748</v>
      </c>
      <c r="D1165" s="195"/>
      <c r="E1165" s="196">
        <v>1.36</v>
      </c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305</v>
      </c>
      <c r="AH1165" s="151">
        <v>2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 x14ac:dyDescent="0.2">
      <c r="A1166" s="158"/>
      <c r="B1166" s="159"/>
      <c r="C1166" s="203" t="s">
        <v>3749</v>
      </c>
      <c r="D1166" s="195"/>
      <c r="E1166" s="196">
        <v>1.2749999999999999</v>
      </c>
      <c r="F1166" s="160"/>
      <c r="G1166" s="160"/>
      <c r="H1166" s="160"/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/>
      <c r="S1166" s="160"/>
      <c r="T1166" s="160"/>
      <c r="U1166" s="160"/>
      <c r="V1166" s="160"/>
      <c r="W1166" s="160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305</v>
      </c>
      <c r="AH1166" s="151">
        <v>2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1" x14ac:dyDescent="0.2">
      <c r="A1167" s="158"/>
      <c r="B1167" s="159"/>
      <c r="C1167" s="203" t="s">
        <v>3750</v>
      </c>
      <c r="D1167" s="195"/>
      <c r="E1167" s="196">
        <v>1.2749999999999999</v>
      </c>
      <c r="F1167" s="160"/>
      <c r="G1167" s="160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305</v>
      </c>
      <c r="AH1167" s="151">
        <v>2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 x14ac:dyDescent="0.2">
      <c r="A1168" s="158"/>
      <c r="B1168" s="159"/>
      <c r="C1168" s="203" t="s">
        <v>3751</v>
      </c>
      <c r="D1168" s="195"/>
      <c r="E1168" s="196">
        <v>1.2749999999999999</v>
      </c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305</v>
      </c>
      <c r="AH1168" s="151">
        <v>2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 x14ac:dyDescent="0.2">
      <c r="A1169" s="158"/>
      <c r="B1169" s="159"/>
      <c r="C1169" s="203" t="s">
        <v>3752</v>
      </c>
      <c r="D1169" s="195"/>
      <c r="E1169" s="196">
        <v>5.0999999999999996</v>
      </c>
      <c r="F1169" s="160"/>
      <c r="G1169" s="160"/>
      <c r="H1169" s="160"/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/>
      <c r="S1169" s="160"/>
      <c r="T1169" s="160"/>
      <c r="U1169" s="160"/>
      <c r="V1169" s="160"/>
      <c r="W1169" s="160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305</v>
      </c>
      <c r="AH1169" s="151">
        <v>2</v>
      </c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1" x14ac:dyDescent="0.2">
      <c r="A1170" s="158"/>
      <c r="B1170" s="159"/>
      <c r="C1170" s="203" t="s">
        <v>3753</v>
      </c>
      <c r="D1170" s="195"/>
      <c r="E1170" s="196">
        <v>5.0999999999999996</v>
      </c>
      <c r="F1170" s="160"/>
      <c r="G1170" s="160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305</v>
      </c>
      <c r="AH1170" s="151">
        <v>2</v>
      </c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1" x14ac:dyDescent="0.2">
      <c r="A1171" s="158"/>
      <c r="B1171" s="159"/>
      <c r="C1171" s="203" t="s">
        <v>3754</v>
      </c>
      <c r="D1171" s="195"/>
      <c r="E1171" s="196">
        <v>10.199999999999999</v>
      </c>
      <c r="F1171" s="160"/>
      <c r="G1171" s="160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 t="s">
        <v>305</v>
      </c>
      <c r="AH1171" s="151">
        <v>2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1" x14ac:dyDescent="0.2">
      <c r="A1172" s="158"/>
      <c r="B1172" s="159"/>
      <c r="C1172" s="203" t="s">
        <v>3755</v>
      </c>
      <c r="D1172" s="195"/>
      <c r="E1172" s="196">
        <v>2.5499999999999998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305</v>
      </c>
      <c r="AH1172" s="151">
        <v>2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 x14ac:dyDescent="0.2">
      <c r="A1173" s="158"/>
      <c r="B1173" s="159"/>
      <c r="C1173" s="203" t="s">
        <v>3756</v>
      </c>
      <c r="D1173" s="195"/>
      <c r="E1173" s="196">
        <v>1.36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305</v>
      </c>
      <c r="AH1173" s="151">
        <v>2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 x14ac:dyDescent="0.2">
      <c r="A1174" s="158"/>
      <c r="B1174" s="159"/>
      <c r="C1174" s="203" t="s">
        <v>3757</v>
      </c>
      <c r="D1174" s="195"/>
      <c r="E1174" s="196">
        <v>1.7</v>
      </c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305</v>
      </c>
      <c r="AH1174" s="151">
        <v>2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 x14ac:dyDescent="0.2">
      <c r="A1175" s="158"/>
      <c r="B1175" s="159"/>
      <c r="C1175" s="203" t="s">
        <v>3758</v>
      </c>
      <c r="D1175" s="195"/>
      <c r="E1175" s="196">
        <v>1.7</v>
      </c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305</v>
      </c>
      <c r="AH1175" s="151">
        <v>2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1" x14ac:dyDescent="0.2">
      <c r="A1176" s="158"/>
      <c r="B1176" s="159"/>
      <c r="C1176" s="203" t="s">
        <v>3759</v>
      </c>
      <c r="D1176" s="195"/>
      <c r="E1176" s="196">
        <v>2.125</v>
      </c>
      <c r="F1176" s="160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305</v>
      </c>
      <c r="AH1176" s="151">
        <v>2</v>
      </c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 x14ac:dyDescent="0.2">
      <c r="A1177" s="158"/>
      <c r="B1177" s="159"/>
      <c r="C1177" s="203" t="s">
        <v>3760</v>
      </c>
      <c r="D1177" s="195"/>
      <c r="E1177" s="196">
        <v>1.7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305</v>
      </c>
      <c r="AH1177" s="151">
        <v>2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1" x14ac:dyDescent="0.2">
      <c r="A1178" s="158"/>
      <c r="B1178" s="159"/>
      <c r="C1178" s="203" t="s">
        <v>3761</v>
      </c>
      <c r="D1178" s="195"/>
      <c r="E1178" s="196">
        <v>2.5499999999999998</v>
      </c>
      <c r="F1178" s="160"/>
      <c r="G1178" s="160"/>
      <c r="H1178" s="160"/>
      <c r="I1178" s="160"/>
      <c r="J1178" s="160"/>
      <c r="K1178" s="160"/>
      <c r="L1178" s="160"/>
      <c r="M1178" s="160"/>
      <c r="N1178" s="160"/>
      <c r="O1178" s="160"/>
      <c r="P1178" s="160"/>
      <c r="Q1178" s="160"/>
      <c r="R1178" s="160"/>
      <c r="S1178" s="160"/>
      <c r="T1178" s="160"/>
      <c r="U1178" s="160"/>
      <c r="V1178" s="160"/>
      <c r="W1178" s="160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305</v>
      </c>
      <c r="AH1178" s="151">
        <v>2</v>
      </c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 x14ac:dyDescent="0.2">
      <c r="A1179" s="158"/>
      <c r="B1179" s="159"/>
      <c r="C1179" s="203" t="s">
        <v>3762</v>
      </c>
      <c r="D1179" s="195"/>
      <c r="E1179" s="196">
        <v>1.02</v>
      </c>
      <c r="F1179" s="160"/>
      <c r="G1179" s="160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305</v>
      </c>
      <c r="AH1179" s="151">
        <v>2</v>
      </c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 x14ac:dyDescent="0.2">
      <c r="A1180" s="158"/>
      <c r="B1180" s="159"/>
      <c r="C1180" s="203" t="s">
        <v>3763</v>
      </c>
      <c r="D1180" s="195"/>
      <c r="E1180" s="196">
        <v>1.02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305</v>
      </c>
      <c r="AH1180" s="151">
        <v>2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outlineLevel="1" x14ac:dyDescent="0.2">
      <c r="A1181" s="158"/>
      <c r="B1181" s="159"/>
      <c r="C1181" s="203" t="s">
        <v>3764</v>
      </c>
      <c r="D1181" s="195"/>
      <c r="E1181" s="196">
        <v>0.85</v>
      </c>
      <c r="F1181" s="160"/>
      <c r="G1181" s="160"/>
      <c r="H1181" s="160"/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/>
      <c r="S1181" s="160"/>
      <c r="T1181" s="160"/>
      <c r="U1181" s="160"/>
      <c r="V1181" s="160"/>
      <c r="W1181" s="160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305</v>
      </c>
      <c r="AH1181" s="151">
        <v>2</v>
      </c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 x14ac:dyDescent="0.2">
      <c r="A1182" s="158"/>
      <c r="B1182" s="159"/>
      <c r="C1182" s="203" t="s">
        <v>3766</v>
      </c>
      <c r="D1182" s="195"/>
      <c r="E1182" s="196">
        <v>9</v>
      </c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305</v>
      </c>
      <c r="AH1182" s="151">
        <v>2</v>
      </c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 x14ac:dyDescent="0.2">
      <c r="A1183" s="158"/>
      <c r="B1183" s="159"/>
      <c r="C1183" s="203" t="s">
        <v>3767</v>
      </c>
      <c r="D1183" s="195"/>
      <c r="E1183" s="196">
        <v>3.6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305</v>
      </c>
      <c r="AH1183" s="151">
        <v>2</v>
      </c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 x14ac:dyDescent="0.2">
      <c r="A1184" s="158"/>
      <c r="B1184" s="159"/>
      <c r="C1184" s="203" t="s">
        <v>3768</v>
      </c>
      <c r="D1184" s="195"/>
      <c r="E1184" s="196">
        <v>2.34</v>
      </c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305</v>
      </c>
      <c r="AH1184" s="151">
        <v>2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 x14ac:dyDescent="0.2">
      <c r="A1185" s="158"/>
      <c r="B1185" s="159"/>
      <c r="C1185" s="203" t="s">
        <v>3769</v>
      </c>
      <c r="D1185" s="195"/>
      <c r="E1185" s="196">
        <v>2.52</v>
      </c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305</v>
      </c>
      <c r="AH1185" s="151">
        <v>2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 x14ac:dyDescent="0.2">
      <c r="A1186" s="158"/>
      <c r="B1186" s="159"/>
      <c r="C1186" s="203" t="s">
        <v>3770</v>
      </c>
      <c r="D1186" s="195"/>
      <c r="E1186" s="196">
        <v>0.9</v>
      </c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305</v>
      </c>
      <c r="AH1186" s="151">
        <v>2</v>
      </c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1" x14ac:dyDescent="0.2">
      <c r="A1187" s="158"/>
      <c r="B1187" s="159"/>
      <c r="C1187" s="203" t="s">
        <v>3771</v>
      </c>
      <c r="D1187" s="195"/>
      <c r="E1187" s="196">
        <v>1.89</v>
      </c>
      <c r="F1187" s="160"/>
      <c r="G1187" s="160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305</v>
      </c>
      <c r="AH1187" s="151">
        <v>2</v>
      </c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1" x14ac:dyDescent="0.2">
      <c r="A1188" s="158"/>
      <c r="B1188" s="159"/>
      <c r="C1188" s="203" t="s">
        <v>3772</v>
      </c>
      <c r="D1188" s="195"/>
      <c r="E1188" s="196">
        <v>1.17</v>
      </c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305</v>
      </c>
      <c r="AH1188" s="151">
        <v>2</v>
      </c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1" x14ac:dyDescent="0.2">
      <c r="A1189" s="158"/>
      <c r="B1189" s="159"/>
      <c r="C1189" s="203" t="s">
        <v>3773</v>
      </c>
      <c r="D1189" s="195"/>
      <c r="E1189" s="196">
        <v>1.35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305</v>
      </c>
      <c r="AH1189" s="151">
        <v>2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 x14ac:dyDescent="0.2">
      <c r="A1190" s="158"/>
      <c r="B1190" s="159"/>
      <c r="C1190" s="203" t="s">
        <v>3774</v>
      </c>
      <c r="D1190" s="195"/>
      <c r="E1190" s="196">
        <v>54.9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305</v>
      </c>
      <c r="AH1190" s="151">
        <v>2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 x14ac:dyDescent="0.2">
      <c r="A1191" s="158"/>
      <c r="B1191" s="159"/>
      <c r="C1191" s="203" t="s">
        <v>3775</v>
      </c>
      <c r="D1191" s="195"/>
      <c r="E1191" s="196">
        <v>4.5</v>
      </c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305</v>
      </c>
      <c r="AH1191" s="151">
        <v>2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 x14ac:dyDescent="0.2">
      <c r="A1192" s="158"/>
      <c r="B1192" s="159"/>
      <c r="C1192" s="203" t="s">
        <v>3776</v>
      </c>
      <c r="D1192" s="195"/>
      <c r="E1192" s="196">
        <v>0.9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305</v>
      </c>
      <c r="AH1192" s="151">
        <v>2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 x14ac:dyDescent="0.2">
      <c r="A1193" s="158"/>
      <c r="B1193" s="159"/>
      <c r="C1193" s="203" t="s">
        <v>3777</v>
      </c>
      <c r="D1193" s="195"/>
      <c r="E1193" s="196">
        <v>0.9</v>
      </c>
      <c r="F1193" s="160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305</v>
      </c>
      <c r="AH1193" s="151">
        <v>2</v>
      </c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 x14ac:dyDescent="0.2">
      <c r="A1194" s="158"/>
      <c r="B1194" s="159"/>
      <c r="C1194" s="203" t="s">
        <v>3778</v>
      </c>
      <c r="D1194" s="195"/>
      <c r="E1194" s="196">
        <v>1.08</v>
      </c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305</v>
      </c>
      <c r="AH1194" s="151">
        <v>2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 x14ac:dyDescent="0.2">
      <c r="A1195" s="158"/>
      <c r="B1195" s="159"/>
      <c r="C1195" s="204" t="s">
        <v>322</v>
      </c>
      <c r="D1195" s="197"/>
      <c r="E1195" s="198">
        <v>798.36149999999998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305</v>
      </c>
      <c r="AH1195" s="151">
        <v>3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 x14ac:dyDescent="0.2">
      <c r="A1196" s="158"/>
      <c r="B1196" s="159"/>
      <c r="C1196" s="202" t="s">
        <v>323</v>
      </c>
      <c r="D1196" s="195"/>
      <c r="E1196" s="196"/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305</v>
      </c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 x14ac:dyDescent="0.2">
      <c r="A1197" s="158"/>
      <c r="B1197" s="159"/>
      <c r="C1197" s="201" t="s">
        <v>3814</v>
      </c>
      <c r="D1197" s="193"/>
      <c r="E1197" s="194">
        <v>95.803380000000004</v>
      </c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305</v>
      </c>
      <c r="AH1197" s="151">
        <v>0</v>
      </c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ht="22.5" outlineLevel="1" x14ac:dyDescent="0.2">
      <c r="A1198" s="171">
        <v>32</v>
      </c>
      <c r="B1198" s="172" t="s">
        <v>3403</v>
      </c>
      <c r="C1198" s="188" t="s">
        <v>3404</v>
      </c>
      <c r="D1198" s="173" t="s">
        <v>298</v>
      </c>
      <c r="E1198" s="174">
        <v>8.9842499999999994</v>
      </c>
      <c r="F1198" s="175"/>
      <c r="G1198" s="176">
        <f>ROUND(E1198*F1198,2)</f>
        <v>0</v>
      </c>
      <c r="H1198" s="175"/>
      <c r="I1198" s="176">
        <f>ROUND(E1198*H1198,2)</f>
        <v>0</v>
      </c>
      <c r="J1198" s="175"/>
      <c r="K1198" s="176">
        <f>ROUND(E1198*J1198,2)</f>
        <v>0</v>
      </c>
      <c r="L1198" s="176">
        <v>21</v>
      </c>
      <c r="M1198" s="176">
        <f>G1198*(1+L1198/100)</f>
        <v>0</v>
      </c>
      <c r="N1198" s="176">
        <v>2.5</v>
      </c>
      <c r="O1198" s="176">
        <f>ROUND(E1198*N1198,2)</f>
        <v>22.46</v>
      </c>
      <c r="P1198" s="176">
        <v>0</v>
      </c>
      <c r="Q1198" s="176">
        <f>ROUND(E1198*P1198,2)</f>
        <v>0</v>
      </c>
      <c r="R1198" s="176" t="s">
        <v>2140</v>
      </c>
      <c r="S1198" s="176" t="s">
        <v>239</v>
      </c>
      <c r="T1198" s="177" t="s">
        <v>300</v>
      </c>
      <c r="U1198" s="160">
        <v>1.4490000000000001</v>
      </c>
      <c r="V1198" s="160">
        <f>ROUND(E1198*U1198,2)</f>
        <v>13.02</v>
      </c>
      <c r="W1198" s="160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415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 x14ac:dyDescent="0.2">
      <c r="A1199" s="158"/>
      <c r="B1199" s="159"/>
      <c r="C1199" s="265" t="s">
        <v>3093</v>
      </c>
      <c r="D1199" s="266"/>
      <c r="E1199" s="266"/>
      <c r="F1199" s="266"/>
      <c r="G1199" s="266"/>
      <c r="H1199" s="160"/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/>
      <c r="S1199" s="160"/>
      <c r="T1199" s="160"/>
      <c r="U1199" s="160"/>
      <c r="V1199" s="160"/>
      <c r="W1199" s="160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303</v>
      </c>
      <c r="AH1199" s="151"/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1" x14ac:dyDescent="0.2">
      <c r="A1200" s="158"/>
      <c r="B1200" s="159"/>
      <c r="C1200" s="202" t="s">
        <v>319</v>
      </c>
      <c r="D1200" s="195"/>
      <c r="E1200" s="196"/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305</v>
      </c>
      <c r="AH1200" s="151"/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 x14ac:dyDescent="0.2">
      <c r="A1201" s="158"/>
      <c r="B1201" s="159"/>
      <c r="C1201" s="203" t="s">
        <v>3815</v>
      </c>
      <c r="D1201" s="195"/>
      <c r="E1201" s="196">
        <v>1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305</v>
      </c>
      <c r="AH1201" s="151">
        <v>2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 x14ac:dyDescent="0.2">
      <c r="A1202" s="158"/>
      <c r="B1202" s="159"/>
      <c r="C1202" s="203" t="s">
        <v>3816</v>
      </c>
      <c r="D1202" s="195"/>
      <c r="E1202" s="196">
        <v>1</v>
      </c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305</v>
      </c>
      <c r="AH1202" s="151">
        <v>2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 x14ac:dyDescent="0.2">
      <c r="A1203" s="158"/>
      <c r="B1203" s="159"/>
      <c r="C1203" s="203" t="s">
        <v>3817</v>
      </c>
      <c r="D1203" s="195"/>
      <c r="E1203" s="196">
        <v>1</v>
      </c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305</v>
      </c>
      <c r="AH1203" s="151">
        <v>2</v>
      </c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 x14ac:dyDescent="0.2">
      <c r="A1204" s="158"/>
      <c r="B1204" s="159"/>
      <c r="C1204" s="203" t="s">
        <v>3818</v>
      </c>
      <c r="D1204" s="195"/>
      <c r="E1204" s="196">
        <v>1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305</v>
      </c>
      <c r="AH1204" s="151">
        <v>2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1" x14ac:dyDescent="0.2">
      <c r="A1205" s="158"/>
      <c r="B1205" s="159"/>
      <c r="C1205" s="203" t="s">
        <v>3819</v>
      </c>
      <c r="D1205" s="195"/>
      <c r="E1205" s="196">
        <v>1</v>
      </c>
      <c r="F1205" s="160"/>
      <c r="G1205" s="160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305</v>
      </c>
      <c r="AH1205" s="151">
        <v>2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 x14ac:dyDescent="0.2">
      <c r="A1206" s="158"/>
      <c r="B1206" s="159"/>
      <c r="C1206" s="203" t="s">
        <v>3820</v>
      </c>
      <c r="D1206" s="195"/>
      <c r="E1206" s="196">
        <v>1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305</v>
      </c>
      <c r="AH1206" s="151">
        <v>2</v>
      </c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1" x14ac:dyDescent="0.2">
      <c r="A1207" s="158"/>
      <c r="B1207" s="159"/>
      <c r="C1207" s="203" t="s">
        <v>3821</v>
      </c>
      <c r="D1207" s="195"/>
      <c r="E1207" s="196">
        <v>1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305</v>
      </c>
      <c r="AH1207" s="151">
        <v>2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1" x14ac:dyDescent="0.2">
      <c r="A1208" s="158"/>
      <c r="B1208" s="159"/>
      <c r="C1208" s="203" t="s">
        <v>3822</v>
      </c>
      <c r="D1208" s="195"/>
      <c r="E1208" s="196">
        <v>1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305</v>
      </c>
      <c r="AH1208" s="151">
        <v>2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1" x14ac:dyDescent="0.2">
      <c r="A1209" s="158"/>
      <c r="B1209" s="159"/>
      <c r="C1209" s="203" t="s">
        <v>3823</v>
      </c>
      <c r="D1209" s="195"/>
      <c r="E1209" s="196">
        <v>1</v>
      </c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305</v>
      </c>
      <c r="AH1209" s="151">
        <v>2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 x14ac:dyDescent="0.2">
      <c r="A1210" s="158"/>
      <c r="B1210" s="159"/>
      <c r="C1210" s="203" t="s">
        <v>3824</v>
      </c>
      <c r="D1210" s="195"/>
      <c r="E1210" s="196">
        <v>1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305</v>
      </c>
      <c r="AH1210" s="151">
        <v>2</v>
      </c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 x14ac:dyDescent="0.2">
      <c r="A1211" s="158"/>
      <c r="B1211" s="159"/>
      <c r="C1211" s="203" t="s">
        <v>3825</v>
      </c>
      <c r="D1211" s="195"/>
      <c r="E1211" s="196">
        <v>1</v>
      </c>
      <c r="F1211" s="160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305</v>
      </c>
      <c r="AH1211" s="151">
        <v>2</v>
      </c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 x14ac:dyDescent="0.2">
      <c r="A1212" s="158"/>
      <c r="B1212" s="159"/>
      <c r="C1212" s="203" t="s">
        <v>3826</v>
      </c>
      <c r="D1212" s="195"/>
      <c r="E1212" s="196">
        <v>1</v>
      </c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305</v>
      </c>
      <c r="AH1212" s="151">
        <v>2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 x14ac:dyDescent="0.2">
      <c r="A1213" s="158"/>
      <c r="B1213" s="159"/>
      <c r="C1213" s="203" t="s">
        <v>3827</v>
      </c>
      <c r="D1213" s="195"/>
      <c r="E1213" s="196">
        <v>1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305</v>
      </c>
      <c r="AH1213" s="151">
        <v>2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 x14ac:dyDescent="0.2">
      <c r="A1214" s="158"/>
      <c r="B1214" s="159"/>
      <c r="C1214" s="203" t="s">
        <v>3828</v>
      </c>
      <c r="D1214" s="195"/>
      <c r="E1214" s="196">
        <v>1</v>
      </c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305</v>
      </c>
      <c r="AH1214" s="151">
        <v>2</v>
      </c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 x14ac:dyDescent="0.2">
      <c r="A1215" s="158"/>
      <c r="B1215" s="159"/>
      <c r="C1215" s="203" t="s">
        <v>3829</v>
      </c>
      <c r="D1215" s="195"/>
      <c r="E1215" s="196">
        <v>1</v>
      </c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305</v>
      </c>
      <c r="AH1215" s="151">
        <v>2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1" x14ac:dyDescent="0.2">
      <c r="A1216" s="158"/>
      <c r="B1216" s="159"/>
      <c r="C1216" s="203" t="s">
        <v>3830</v>
      </c>
      <c r="D1216" s="195"/>
      <c r="E1216" s="196">
        <v>1</v>
      </c>
      <c r="F1216" s="160"/>
      <c r="G1216" s="160"/>
      <c r="H1216" s="160"/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/>
      <c r="S1216" s="160"/>
      <c r="T1216" s="160"/>
      <c r="U1216" s="160"/>
      <c r="V1216" s="160"/>
      <c r="W1216" s="160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305</v>
      </c>
      <c r="AH1216" s="151">
        <v>2</v>
      </c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 x14ac:dyDescent="0.2">
      <c r="A1217" s="158"/>
      <c r="B1217" s="159"/>
      <c r="C1217" s="203" t="s">
        <v>3831</v>
      </c>
      <c r="D1217" s="195"/>
      <c r="E1217" s="196">
        <v>1</v>
      </c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305</v>
      </c>
      <c r="AH1217" s="151">
        <v>2</v>
      </c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 x14ac:dyDescent="0.2">
      <c r="A1218" s="158"/>
      <c r="B1218" s="159"/>
      <c r="C1218" s="203" t="s">
        <v>3832</v>
      </c>
      <c r="D1218" s="195"/>
      <c r="E1218" s="196">
        <v>1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305</v>
      </c>
      <c r="AH1218" s="151">
        <v>2</v>
      </c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 x14ac:dyDescent="0.2">
      <c r="A1219" s="158"/>
      <c r="B1219" s="159"/>
      <c r="C1219" s="203" t="s">
        <v>3833</v>
      </c>
      <c r="D1219" s="195"/>
      <c r="E1219" s="196">
        <v>1</v>
      </c>
      <c r="F1219" s="160"/>
      <c r="G1219" s="160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305</v>
      </c>
      <c r="AH1219" s="151">
        <v>2</v>
      </c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 x14ac:dyDescent="0.2">
      <c r="A1220" s="158"/>
      <c r="B1220" s="159"/>
      <c r="C1220" s="203" t="s">
        <v>3834</v>
      </c>
      <c r="D1220" s="195"/>
      <c r="E1220" s="196">
        <v>1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305</v>
      </c>
      <c r="AH1220" s="151">
        <v>2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 x14ac:dyDescent="0.2">
      <c r="A1221" s="158"/>
      <c r="B1221" s="159"/>
      <c r="C1221" s="203" t="s">
        <v>3835</v>
      </c>
      <c r="D1221" s="195"/>
      <c r="E1221" s="196">
        <v>1</v>
      </c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305</v>
      </c>
      <c r="AH1221" s="151">
        <v>2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 x14ac:dyDescent="0.2">
      <c r="A1222" s="158"/>
      <c r="B1222" s="159"/>
      <c r="C1222" s="203" t="s">
        <v>3836</v>
      </c>
      <c r="D1222" s="195"/>
      <c r="E1222" s="196">
        <v>1</v>
      </c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305</v>
      </c>
      <c r="AH1222" s="151">
        <v>2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 x14ac:dyDescent="0.2">
      <c r="A1223" s="158"/>
      <c r="B1223" s="159"/>
      <c r="C1223" s="204" t="s">
        <v>322</v>
      </c>
      <c r="D1223" s="197"/>
      <c r="E1223" s="198">
        <v>22</v>
      </c>
      <c r="F1223" s="160"/>
      <c r="G1223" s="160"/>
      <c r="H1223" s="160"/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/>
      <c r="S1223" s="160"/>
      <c r="T1223" s="160"/>
      <c r="U1223" s="160"/>
      <c r="V1223" s="160"/>
      <c r="W1223" s="160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305</v>
      </c>
      <c r="AH1223" s="151">
        <v>3</v>
      </c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 x14ac:dyDescent="0.2">
      <c r="A1224" s="158"/>
      <c r="B1224" s="159"/>
      <c r="C1224" s="202" t="s">
        <v>323</v>
      </c>
      <c r="D1224" s="195"/>
      <c r="E1224" s="196"/>
      <c r="F1224" s="160"/>
      <c r="G1224" s="160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305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 x14ac:dyDescent="0.2">
      <c r="A1225" s="158"/>
      <c r="B1225" s="159"/>
      <c r="C1225" s="201" t="s">
        <v>3837</v>
      </c>
      <c r="D1225" s="193"/>
      <c r="E1225" s="194">
        <v>8.9842499999999994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305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ht="22.5" outlineLevel="1" x14ac:dyDescent="0.2">
      <c r="A1226" s="171">
        <v>33</v>
      </c>
      <c r="B1226" s="172" t="s">
        <v>3838</v>
      </c>
      <c r="C1226" s="188" t="s">
        <v>3839</v>
      </c>
      <c r="D1226" s="173" t="s">
        <v>298</v>
      </c>
      <c r="E1226" s="174">
        <v>1.089</v>
      </c>
      <c r="F1226" s="175"/>
      <c r="G1226" s="176">
        <f>ROUND(E1226*F1226,2)</f>
        <v>0</v>
      </c>
      <c r="H1226" s="175"/>
      <c r="I1226" s="176">
        <f>ROUND(E1226*H1226,2)</f>
        <v>0</v>
      </c>
      <c r="J1226" s="175"/>
      <c r="K1226" s="176">
        <f>ROUND(E1226*J1226,2)</f>
        <v>0</v>
      </c>
      <c r="L1226" s="176">
        <v>21</v>
      </c>
      <c r="M1226" s="176">
        <f>G1226*(1+L1226/100)</f>
        <v>0</v>
      </c>
      <c r="N1226" s="176">
        <v>2.5</v>
      </c>
      <c r="O1226" s="176">
        <f>ROUND(E1226*N1226,2)</f>
        <v>2.72</v>
      </c>
      <c r="P1226" s="176">
        <v>0</v>
      </c>
      <c r="Q1226" s="176">
        <f>ROUND(E1226*P1226,2)</f>
        <v>0</v>
      </c>
      <c r="R1226" s="176" t="s">
        <v>2140</v>
      </c>
      <c r="S1226" s="176" t="s">
        <v>239</v>
      </c>
      <c r="T1226" s="177" t="s">
        <v>300</v>
      </c>
      <c r="U1226" s="160">
        <v>1.4490000000000001</v>
      </c>
      <c r="V1226" s="160">
        <f>ROUND(E1226*U1226,2)</f>
        <v>1.58</v>
      </c>
      <c r="W1226" s="160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301</v>
      </c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 x14ac:dyDescent="0.2">
      <c r="A1227" s="158"/>
      <c r="B1227" s="159"/>
      <c r="C1227" s="265" t="s">
        <v>3093</v>
      </c>
      <c r="D1227" s="266"/>
      <c r="E1227" s="266"/>
      <c r="F1227" s="266"/>
      <c r="G1227" s="266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303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 x14ac:dyDescent="0.2">
      <c r="A1228" s="158"/>
      <c r="B1228" s="159"/>
      <c r="C1228" s="201" t="s">
        <v>3840</v>
      </c>
      <c r="D1228" s="193"/>
      <c r="E1228" s="194">
        <v>1.089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305</v>
      </c>
      <c r="AH1228" s="151">
        <v>0</v>
      </c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x14ac:dyDescent="0.2">
      <c r="A1229" s="165" t="s">
        <v>234</v>
      </c>
      <c r="B1229" s="166" t="s">
        <v>124</v>
      </c>
      <c r="C1229" s="187" t="s">
        <v>125</v>
      </c>
      <c r="D1229" s="167"/>
      <c r="E1229" s="168"/>
      <c r="F1229" s="169"/>
      <c r="G1229" s="169">
        <f>SUMIF(AG1230:AG1489,"&lt;&gt;NOR",G1230:G1489)</f>
        <v>0</v>
      </c>
      <c r="H1229" s="169"/>
      <c r="I1229" s="169">
        <f>SUM(I1230:I1489)</f>
        <v>0</v>
      </c>
      <c r="J1229" s="169"/>
      <c r="K1229" s="169">
        <f>SUM(K1230:K1489)</f>
        <v>0</v>
      </c>
      <c r="L1229" s="169"/>
      <c r="M1229" s="169">
        <f>SUM(M1230:M1489)</f>
        <v>0</v>
      </c>
      <c r="N1229" s="169"/>
      <c r="O1229" s="169">
        <f>SUM(O1230:O1489)</f>
        <v>3.79</v>
      </c>
      <c r="P1229" s="169"/>
      <c r="Q1229" s="169">
        <f>SUM(Q1230:Q1489)</f>
        <v>0</v>
      </c>
      <c r="R1229" s="169"/>
      <c r="S1229" s="169"/>
      <c r="T1229" s="170"/>
      <c r="U1229" s="164"/>
      <c r="V1229" s="164">
        <f>SUM(V1230:V1489)</f>
        <v>240.10999999999999</v>
      </c>
      <c r="W1229" s="164"/>
      <c r="AG1229" t="s">
        <v>235</v>
      </c>
    </row>
    <row r="1230" spans="1:60" outlineLevel="1" x14ac:dyDescent="0.2">
      <c r="A1230" s="171">
        <v>34</v>
      </c>
      <c r="B1230" s="172" t="s">
        <v>3841</v>
      </c>
      <c r="C1230" s="188" t="s">
        <v>3842</v>
      </c>
      <c r="D1230" s="173" t="s">
        <v>342</v>
      </c>
      <c r="E1230" s="174">
        <v>168.8</v>
      </c>
      <c r="F1230" s="175"/>
      <c r="G1230" s="176">
        <f>ROUND(E1230*F1230,2)</f>
        <v>0</v>
      </c>
      <c r="H1230" s="175"/>
      <c r="I1230" s="176">
        <f>ROUND(E1230*H1230,2)</f>
        <v>0</v>
      </c>
      <c r="J1230" s="175"/>
      <c r="K1230" s="176">
        <f>ROUND(E1230*J1230,2)</f>
        <v>0</v>
      </c>
      <c r="L1230" s="176">
        <v>21</v>
      </c>
      <c r="M1230" s="176">
        <f>G1230*(1+L1230/100)</f>
        <v>0</v>
      </c>
      <c r="N1230" s="176">
        <v>0</v>
      </c>
      <c r="O1230" s="176">
        <f>ROUND(E1230*N1230,2)</f>
        <v>0</v>
      </c>
      <c r="P1230" s="176">
        <v>0</v>
      </c>
      <c r="Q1230" s="176">
        <f>ROUND(E1230*P1230,2)</f>
        <v>0</v>
      </c>
      <c r="R1230" s="176" t="s">
        <v>2140</v>
      </c>
      <c r="S1230" s="176" t="s">
        <v>239</v>
      </c>
      <c r="T1230" s="177" t="s">
        <v>300</v>
      </c>
      <c r="U1230" s="160">
        <v>6.6000000000000003E-2</v>
      </c>
      <c r="V1230" s="160">
        <f>ROUND(E1230*U1230,2)</f>
        <v>11.14</v>
      </c>
      <c r="W1230" s="160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415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 x14ac:dyDescent="0.2">
      <c r="A1231" s="158"/>
      <c r="B1231" s="159"/>
      <c r="C1231" s="265" t="s">
        <v>3427</v>
      </c>
      <c r="D1231" s="266"/>
      <c r="E1231" s="266"/>
      <c r="F1231" s="266"/>
      <c r="G1231" s="266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303</v>
      </c>
      <c r="AH1231" s="151"/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 x14ac:dyDescent="0.2">
      <c r="A1232" s="158"/>
      <c r="B1232" s="159"/>
      <c r="C1232" s="201" t="s">
        <v>3843</v>
      </c>
      <c r="D1232" s="193"/>
      <c r="E1232" s="194">
        <v>6</v>
      </c>
      <c r="F1232" s="160"/>
      <c r="G1232" s="160"/>
      <c r="H1232" s="160"/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/>
      <c r="S1232" s="160"/>
      <c r="T1232" s="160"/>
      <c r="U1232" s="160"/>
      <c r="V1232" s="160"/>
      <c r="W1232" s="160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305</v>
      </c>
      <c r="AH1232" s="151">
        <v>0</v>
      </c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1" x14ac:dyDescent="0.2">
      <c r="A1233" s="158"/>
      <c r="B1233" s="159"/>
      <c r="C1233" s="201" t="s">
        <v>3844</v>
      </c>
      <c r="D1233" s="193"/>
      <c r="E1233" s="194">
        <v>2.8</v>
      </c>
      <c r="F1233" s="160"/>
      <c r="G1233" s="160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305</v>
      </c>
      <c r="AH1233" s="151">
        <v>0</v>
      </c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 x14ac:dyDescent="0.2">
      <c r="A1234" s="158"/>
      <c r="B1234" s="159"/>
      <c r="C1234" s="201" t="s">
        <v>3845</v>
      </c>
      <c r="D1234" s="193"/>
      <c r="E1234" s="194">
        <v>1.8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305</v>
      </c>
      <c r="AH1234" s="151">
        <v>0</v>
      </c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 x14ac:dyDescent="0.2">
      <c r="A1235" s="158"/>
      <c r="B1235" s="159"/>
      <c r="C1235" s="201" t="s">
        <v>3846</v>
      </c>
      <c r="D1235" s="193"/>
      <c r="E1235" s="194">
        <v>1.8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305</v>
      </c>
      <c r="AH1235" s="151">
        <v>0</v>
      </c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 x14ac:dyDescent="0.2">
      <c r="A1236" s="158"/>
      <c r="B1236" s="159"/>
      <c r="C1236" s="201" t="s">
        <v>3847</v>
      </c>
      <c r="D1236" s="193"/>
      <c r="E1236" s="194">
        <v>10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305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 x14ac:dyDescent="0.2">
      <c r="A1237" s="158"/>
      <c r="B1237" s="159"/>
      <c r="C1237" s="201" t="s">
        <v>3848</v>
      </c>
      <c r="D1237" s="193"/>
      <c r="E1237" s="194">
        <v>10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305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1" x14ac:dyDescent="0.2">
      <c r="A1238" s="158"/>
      <c r="B1238" s="159"/>
      <c r="C1238" s="201" t="s">
        <v>3849</v>
      </c>
      <c r="D1238" s="193"/>
      <c r="E1238" s="194">
        <v>10</v>
      </c>
      <c r="F1238" s="160"/>
      <c r="G1238" s="160"/>
      <c r="H1238" s="160"/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/>
      <c r="S1238" s="160"/>
      <c r="T1238" s="160"/>
      <c r="U1238" s="160"/>
      <c r="V1238" s="160"/>
      <c r="W1238" s="160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305</v>
      </c>
      <c r="AH1238" s="151">
        <v>0</v>
      </c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1" x14ac:dyDescent="0.2">
      <c r="A1239" s="158"/>
      <c r="B1239" s="159"/>
      <c r="C1239" s="201" t="s">
        <v>3850</v>
      </c>
      <c r="D1239" s="193"/>
      <c r="E1239" s="194">
        <v>4</v>
      </c>
      <c r="F1239" s="160"/>
      <c r="G1239" s="160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305</v>
      </c>
      <c r="AH1239" s="151">
        <v>0</v>
      </c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1" x14ac:dyDescent="0.2">
      <c r="A1240" s="158"/>
      <c r="B1240" s="159"/>
      <c r="C1240" s="201" t="s">
        <v>3851</v>
      </c>
      <c r="D1240" s="193"/>
      <c r="E1240" s="194">
        <v>2.2000000000000002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 t="s">
        <v>305</v>
      </c>
      <c r="AH1240" s="151">
        <v>0</v>
      </c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1" x14ac:dyDescent="0.2">
      <c r="A1241" s="158"/>
      <c r="B1241" s="159"/>
      <c r="C1241" s="201" t="s">
        <v>3852</v>
      </c>
      <c r="D1241" s="193"/>
      <c r="E1241" s="194">
        <v>2.2000000000000002</v>
      </c>
      <c r="F1241" s="160"/>
      <c r="G1241" s="160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305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1" x14ac:dyDescent="0.2">
      <c r="A1242" s="158"/>
      <c r="B1242" s="159"/>
      <c r="C1242" s="201" t="s">
        <v>3853</v>
      </c>
      <c r="D1242" s="193"/>
      <c r="E1242" s="194">
        <v>2.2000000000000002</v>
      </c>
      <c r="F1242" s="160"/>
      <c r="G1242" s="160"/>
      <c r="H1242" s="160"/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/>
      <c r="S1242" s="160"/>
      <c r="T1242" s="160"/>
      <c r="U1242" s="160"/>
      <c r="V1242" s="160"/>
      <c r="W1242" s="160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305</v>
      </c>
      <c r="AH1242" s="151">
        <v>0</v>
      </c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1" x14ac:dyDescent="0.2">
      <c r="A1243" s="158"/>
      <c r="B1243" s="159"/>
      <c r="C1243" s="201" t="s">
        <v>3854</v>
      </c>
      <c r="D1243" s="193"/>
      <c r="E1243" s="194">
        <v>1.8</v>
      </c>
      <c r="F1243" s="160"/>
      <c r="G1243" s="160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305</v>
      </c>
      <c r="AH1243" s="151">
        <v>0</v>
      </c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1" x14ac:dyDescent="0.2">
      <c r="A1244" s="158"/>
      <c r="B1244" s="159"/>
      <c r="C1244" s="201" t="s">
        <v>3855</v>
      </c>
      <c r="D1244" s="193"/>
      <c r="E1244" s="194">
        <v>2.2000000000000002</v>
      </c>
      <c r="F1244" s="160"/>
      <c r="G1244" s="160"/>
      <c r="H1244" s="160"/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/>
      <c r="S1244" s="160"/>
      <c r="T1244" s="160"/>
      <c r="U1244" s="160"/>
      <c r="V1244" s="160"/>
      <c r="W1244" s="160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305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1" x14ac:dyDescent="0.2">
      <c r="A1245" s="158"/>
      <c r="B1245" s="159"/>
      <c r="C1245" s="201" t="s">
        <v>3856</v>
      </c>
      <c r="D1245" s="193"/>
      <c r="E1245" s="194">
        <v>2.2000000000000002</v>
      </c>
      <c r="F1245" s="160"/>
      <c r="G1245" s="160"/>
      <c r="H1245" s="160"/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/>
      <c r="S1245" s="160"/>
      <c r="T1245" s="160"/>
      <c r="U1245" s="160"/>
      <c r="V1245" s="160"/>
      <c r="W1245" s="160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305</v>
      </c>
      <c r="AH1245" s="151">
        <v>0</v>
      </c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1" x14ac:dyDescent="0.2">
      <c r="A1246" s="158"/>
      <c r="B1246" s="159"/>
      <c r="C1246" s="205" t="s">
        <v>394</v>
      </c>
      <c r="D1246" s="199"/>
      <c r="E1246" s="200">
        <v>59.2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305</v>
      </c>
      <c r="AH1246" s="151">
        <v>1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1" x14ac:dyDescent="0.2">
      <c r="A1247" s="158"/>
      <c r="B1247" s="159"/>
      <c r="C1247" s="201" t="s">
        <v>3857</v>
      </c>
      <c r="D1247" s="193"/>
      <c r="E1247" s="194">
        <v>3</v>
      </c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305</v>
      </c>
      <c r="AH1247" s="151">
        <v>0</v>
      </c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1" x14ac:dyDescent="0.2">
      <c r="A1248" s="158"/>
      <c r="B1248" s="159"/>
      <c r="C1248" s="201" t="s">
        <v>3858</v>
      </c>
      <c r="D1248" s="193"/>
      <c r="E1248" s="194">
        <v>1.5</v>
      </c>
      <c r="F1248" s="160"/>
      <c r="G1248" s="160"/>
      <c r="H1248" s="160"/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/>
      <c r="S1248" s="160"/>
      <c r="T1248" s="160"/>
      <c r="U1248" s="160"/>
      <c r="V1248" s="160"/>
      <c r="W1248" s="160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305</v>
      </c>
      <c r="AH1248" s="151">
        <v>0</v>
      </c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1" x14ac:dyDescent="0.2">
      <c r="A1249" s="158"/>
      <c r="B1249" s="159"/>
      <c r="C1249" s="201" t="s">
        <v>3859</v>
      </c>
      <c r="D1249" s="193"/>
      <c r="E1249" s="194">
        <v>1.5</v>
      </c>
      <c r="F1249" s="160"/>
      <c r="G1249" s="160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305</v>
      </c>
      <c r="AH1249" s="151">
        <v>0</v>
      </c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1" x14ac:dyDescent="0.2">
      <c r="A1250" s="158"/>
      <c r="B1250" s="159"/>
      <c r="C1250" s="201" t="s">
        <v>3860</v>
      </c>
      <c r="D1250" s="193"/>
      <c r="E1250" s="194">
        <v>1.5</v>
      </c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305</v>
      </c>
      <c r="AH1250" s="151">
        <v>0</v>
      </c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outlineLevel="1" x14ac:dyDescent="0.2">
      <c r="A1251" s="158"/>
      <c r="B1251" s="159"/>
      <c r="C1251" s="205" t="s">
        <v>394</v>
      </c>
      <c r="D1251" s="199"/>
      <c r="E1251" s="200">
        <v>7.5</v>
      </c>
      <c r="F1251" s="160"/>
      <c r="G1251" s="160"/>
      <c r="H1251" s="160"/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/>
      <c r="S1251" s="160"/>
      <c r="T1251" s="160"/>
      <c r="U1251" s="160"/>
      <c r="V1251" s="160"/>
      <c r="W1251" s="160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305</v>
      </c>
      <c r="AH1251" s="151">
        <v>1</v>
      </c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1" x14ac:dyDescent="0.2">
      <c r="A1252" s="158"/>
      <c r="B1252" s="159"/>
      <c r="C1252" s="201" t="s">
        <v>3861</v>
      </c>
      <c r="D1252" s="193"/>
      <c r="E1252" s="194">
        <v>1.6</v>
      </c>
      <c r="F1252" s="160"/>
      <c r="G1252" s="160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305</v>
      </c>
      <c r="AH1252" s="151">
        <v>0</v>
      </c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1" x14ac:dyDescent="0.2">
      <c r="A1253" s="158"/>
      <c r="B1253" s="159"/>
      <c r="C1253" s="201" t="s">
        <v>3862</v>
      </c>
      <c r="D1253" s="193"/>
      <c r="E1253" s="194">
        <v>1.5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305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outlineLevel="1" x14ac:dyDescent="0.2">
      <c r="A1254" s="158"/>
      <c r="B1254" s="159"/>
      <c r="C1254" s="201" t="s">
        <v>3863</v>
      </c>
      <c r="D1254" s="193"/>
      <c r="E1254" s="194">
        <v>1.5</v>
      </c>
      <c r="F1254" s="160"/>
      <c r="G1254" s="160"/>
      <c r="H1254" s="160"/>
      <c r="I1254" s="160"/>
      <c r="J1254" s="160"/>
      <c r="K1254" s="160"/>
      <c r="L1254" s="160"/>
      <c r="M1254" s="160"/>
      <c r="N1254" s="160"/>
      <c r="O1254" s="160"/>
      <c r="P1254" s="160"/>
      <c r="Q1254" s="160"/>
      <c r="R1254" s="160"/>
      <c r="S1254" s="160"/>
      <c r="T1254" s="160"/>
      <c r="U1254" s="160"/>
      <c r="V1254" s="160"/>
      <c r="W1254" s="160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305</v>
      </c>
      <c r="AH1254" s="151">
        <v>0</v>
      </c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1" x14ac:dyDescent="0.2">
      <c r="A1255" s="158"/>
      <c r="B1255" s="159"/>
      <c r="C1255" s="201" t="s">
        <v>3864</v>
      </c>
      <c r="D1255" s="193"/>
      <c r="E1255" s="194">
        <v>1.5</v>
      </c>
      <c r="F1255" s="160"/>
      <c r="G1255" s="160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305</v>
      </c>
      <c r="AH1255" s="151">
        <v>0</v>
      </c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1" x14ac:dyDescent="0.2">
      <c r="A1256" s="158"/>
      <c r="B1256" s="159"/>
      <c r="C1256" s="205" t="s">
        <v>394</v>
      </c>
      <c r="D1256" s="199"/>
      <c r="E1256" s="200">
        <v>6.1</v>
      </c>
      <c r="F1256" s="160"/>
      <c r="G1256" s="160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305</v>
      </c>
      <c r="AH1256" s="151">
        <v>1</v>
      </c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1" x14ac:dyDescent="0.2">
      <c r="A1257" s="158"/>
      <c r="B1257" s="159"/>
      <c r="C1257" s="201" t="s">
        <v>3865</v>
      </c>
      <c r="D1257" s="193"/>
      <c r="E1257" s="194">
        <v>6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305</v>
      </c>
      <c r="AH1257" s="151">
        <v>0</v>
      </c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1" x14ac:dyDescent="0.2">
      <c r="A1258" s="158"/>
      <c r="B1258" s="159"/>
      <c r="C1258" s="201" t="s">
        <v>3866</v>
      </c>
      <c r="D1258" s="193"/>
      <c r="E1258" s="194">
        <v>6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305</v>
      </c>
      <c r="AH1258" s="151">
        <v>0</v>
      </c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1" x14ac:dyDescent="0.2">
      <c r="A1259" s="158"/>
      <c r="B1259" s="159"/>
      <c r="C1259" s="201" t="s">
        <v>3867</v>
      </c>
      <c r="D1259" s="193"/>
      <c r="E1259" s="194">
        <v>12</v>
      </c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305</v>
      </c>
      <c r="AH1259" s="151">
        <v>0</v>
      </c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1" x14ac:dyDescent="0.2">
      <c r="A1260" s="158"/>
      <c r="B1260" s="159"/>
      <c r="C1260" s="201" t="s">
        <v>3868</v>
      </c>
      <c r="D1260" s="193"/>
      <c r="E1260" s="194">
        <v>3</v>
      </c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305</v>
      </c>
      <c r="AH1260" s="151">
        <v>0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1" x14ac:dyDescent="0.2">
      <c r="A1261" s="158"/>
      <c r="B1261" s="159"/>
      <c r="C1261" s="201" t="s">
        <v>3869</v>
      </c>
      <c r="D1261" s="193"/>
      <c r="E1261" s="194">
        <v>1.6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305</v>
      </c>
      <c r="AH1261" s="151">
        <v>0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 x14ac:dyDescent="0.2">
      <c r="A1262" s="158"/>
      <c r="B1262" s="159"/>
      <c r="C1262" s="201" t="s">
        <v>3870</v>
      </c>
      <c r="D1262" s="193"/>
      <c r="E1262" s="194">
        <v>2</v>
      </c>
      <c r="F1262" s="160"/>
      <c r="G1262" s="160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305</v>
      </c>
      <c r="AH1262" s="151">
        <v>0</v>
      </c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1" x14ac:dyDescent="0.2">
      <c r="A1263" s="158"/>
      <c r="B1263" s="159"/>
      <c r="C1263" s="205" t="s">
        <v>394</v>
      </c>
      <c r="D1263" s="199"/>
      <c r="E1263" s="200">
        <v>30.6</v>
      </c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305</v>
      </c>
      <c r="AH1263" s="151">
        <v>1</v>
      </c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1" x14ac:dyDescent="0.2">
      <c r="A1264" s="158"/>
      <c r="B1264" s="159"/>
      <c r="C1264" s="201" t="s">
        <v>3871</v>
      </c>
      <c r="D1264" s="193"/>
      <c r="E1264" s="194">
        <v>2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305</v>
      </c>
      <c r="AH1264" s="151">
        <v>0</v>
      </c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1" x14ac:dyDescent="0.2">
      <c r="A1265" s="158"/>
      <c r="B1265" s="159"/>
      <c r="C1265" s="201" t="s">
        <v>3872</v>
      </c>
      <c r="D1265" s="193"/>
      <c r="E1265" s="194">
        <v>2.5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305</v>
      </c>
      <c r="AH1265" s="151">
        <v>0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1" x14ac:dyDescent="0.2">
      <c r="A1266" s="158"/>
      <c r="B1266" s="159"/>
      <c r="C1266" s="201" t="s">
        <v>3873</v>
      </c>
      <c r="D1266" s="193"/>
      <c r="E1266" s="194">
        <v>2</v>
      </c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305</v>
      </c>
      <c r="AH1266" s="151">
        <v>0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 x14ac:dyDescent="0.2">
      <c r="A1267" s="158"/>
      <c r="B1267" s="159"/>
      <c r="C1267" s="205" t="s">
        <v>394</v>
      </c>
      <c r="D1267" s="199"/>
      <c r="E1267" s="200">
        <v>6.5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305</v>
      </c>
      <c r="AH1267" s="151">
        <v>1</v>
      </c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1" x14ac:dyDescent="0.2">
      <c r="A1268" s="158"/>
      <c r="B1268" s="159"/>
      <c r="C1268" s="201" t="s">
        <v>3874</v>
      </c>
      <c r="D1268" s="193"/>
      <c r="E1268" s="194">
        <v>3</v>
      </c>
      <c r="F1268" s="160"/>
      <c r="G1268" s="160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305</v>
      </c>
      <c r="AH1268" s="151">
        <v>0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1" x14ac:dyDescent="0.2">
      <c r="A1269" s="158"/>
      <c r="B1269" s="159"/>
      <c r="C1269" s="205" t="s">
        <v>394</v>
      </c>
      <c r="D1269" s="199"/>
      <c r="E1269" s="200">
        <v>3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305</v>
      </c>
      <c r="AH1269" s="151">
        <v>1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1" x14ac:dyDescent="0.2">
      <c r="A1270" s="158"/>
      <c r="B1270" s="159"/>
      <c r="C1270" s="201" t="s">
        <v>3875</v>
      </c>
      <c r="D1270" s="193"/>
      <c r="E1270" s="194">
        <v>1.2</v>
      </c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305</v>
      </c>
      <c r="AH1270" s="151">
        <v>0</v>
      </c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1" x14ac:dyDescent="0.2">
      <c r="A1271" s="158"/>
      <c r="B1271" s="159"/>
      <c r="C1271" s="201" t="s">
        <v>3876</v>
      </c>
      <c r="D1271" s="193"/>
      <c r="E1271" s="194">
        <v>1.2</v>
      </c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305</v>
      </c>
      <c r="AH1271" s="151">
        <v>0</v>
      </c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1" x14ac:dyDescent="0.2">
      <c r="A1272" s="158"/>
      <c r="B1272" s="159"/>
      <c r="C1272" s="201" t="s">
        <v>3877</v>
      </c>
      <c r="D1272" s="193"/>
      <c r="E1272" s="194">
        <v>1</v>
      </c>
      <c r="F1272" s="160"/>
      <c r="G1272" s="160"/>
      <c r="H1272" s="160"/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/>
      <c r="S1272" s="160"/>
      <c r="T1272" s="160"/>
      <c r="U1272" s="160"/>
      <c r="V1272" s="160"/>
      <c r="W1272" s="160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305</v>
      </c>
      <c r="AH1272" s="151">
        <v>0</v>
      </c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1" x14ac:dyDescent="0.2">
      <c r="A1273" s="158"/>
      <c r="B1273" s="159"/>
      <c r="C1273" s="205" t="s">
        <v>394</v>
      </c>
      <c r="D1273" s="199"/>
      <c r="E1273" s="200">
        <v>3.4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305</v>
      </c>
      <c r="AH1273" s="151">
        <v>1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1" x14ac:dyDescent="0.2">
      <c r="A1274" s="158"/>
      <c r="B1274" s="159"/>
      <c r="C1274" s="201" t="s">
        <v>3878</v>
      </c>
      <c r="D1274" s="193"/>
      <c r="E1274" s="194">
        <v>1.5</v>
      </c>
      <c r="F1274" s="160"/>
      <c r="G1274" s="160"/>
      <c r="H1274" s="160"/>
      <c r="I1274" s="160"/>
      <c r="J1274" s="160"/>
      <c r="K1274" s="160"/>
      <c r="L1274" s="160"/>
      <c r="M1274" s="160"/>
      <c r="N1274" s="160"/>
      <c r="O1274" s="160"/>
      <c r="P1274" s="160"/>
      <c r="Q1274" s="160"/>
      <c r="R1274" s="160"/>
      <c r="S1274" s="160"/>
      <c r="T1274" s="160"/>
      <c r="U1274" s="160"/>
      <c r="V1274" s="160"/>
      <c r="W1274" s="160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305</v>
      </c>
      <c r="AH1274" s="151">
        <v>0</v>
      </c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1" x14ac:dyDescent="0.2">
      <c r="A1275" s="158"/>
      <c r="B1275" s="159"/>
      <c r="C1275" s="201" t="s">
        <v>3879</v>
      </c>
      <c r="D1275" s="193"/>
      <c r="E1275" s="194">
        <v>1.5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305</v>
      </c>
      <c r="AH1275" s="151">
        <v>0</v>
      </c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1" x14ac:dyDescent="0.2">
      <c r="A1276" s="158"/>
      <c r="B1276" s="159"/>
      <c r="C1276" s="201" t="s">
        <v>3880</v>
      </c>
      <c r="D1276" s="193"/>
      <c r="E1276" s="194">
        <v>1.5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305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1" x14ac:dyDescent="0.2">
      <c r="A1277" s="158"/>
      <c r="B1277" s="159"/>
      <c r="C1277" s="201" t="s">
        <v>3881</v>
      </c>
      <c r="D1277" s="193"/>
      <c r="E1277" s="194">
        <v>1.5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305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1" x14ac:dyDescent="0.2">
      <c r="A1278" s="158"/>
      <c r="B1278" s="159"/>
      <c r="C1278" s="201" t="s">
        <v>3882</v>
      </c>
      <c r="D1278" s="193"/>
      <c r="E1278" s="194">
        <v>1.5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305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1" x14ac:dyDescent="0.2">
      <c r="A1279" s="158"/>
      <c r="B1279" s="159"/>
      <c r="C1279" s="201" t="s">
        <v>3883</v>
      </c>
      <c r="D1279" s="193"/>
      <c r="E1279" s="194">
        <v>1.5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305</v>
      </c>
      <c r="AH1279" s="151">
        <v>0</v>
      </c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1" x14ac:dyDescent="0.2">
      <c r="A1280" s="158"/>
      <c r="B1280" s="159"/>
      <c r="C1280" s="201" t="s">
        <v>3884</v>
      </c>
      <c r="D1280" s="193"/>
      <c r="E1280" s="194">
        <v>1.5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305</v>
      </c>
      <c r="AH1280" s="151">
        <v>0</v>
      </c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1" x14ac:dyDescent="0.2">
      <c r="A1281" s="158"/>
      <c r="B1281" s="159"/>
      <c r="C1281" s="201" t="s">
        <v>3885</v>
      </c>
      <c r="D1281" s="193"/>
      <c r="E1281" s="194">
        <v>1.5</v>
      </c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305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1" x14ac:dyDescent="0.2">
      <c r="A1282" s="158"/>
      <c r="B1282" s="159"/>
      <c r="C1282" s="201" t="s">
        <v>3886</v>
      </c>
      <c r="D1282" s="193"/>
      <c r="E1282" s="194">
        <v>1.5</v>
      </c>
      <c r="F1282" s="160"/>
      <c r="G1282" s="160"/>
      <c r="H1282" s="160"/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/>
      <c r="S1282" s="160"/>
      <c r="T1282" s="160"/>
      <c r="U1282" s="160"/>
      <c r="V1282" s="160"/>
      <c r="W1282" s="160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305</v>
      </c>
      <c r="AH1282" s="151">
        <v>0</v>
      </c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outlineLevel="1" x14ac:dyDescent="0.2">
      <c r="A1283" s="158"/>
      <c r="B1283" s="159"/>
      <c r="C1283" s="201" t="s">
        <v>3887</v>
      </c>
      <c r="D1283" s="193"/>
      <c r="E1283" s="194">
        <v>1.5</v>
      </c>
      <c r="F1283" s="160"/>
      <c r="G1283" s="160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305</v>
      </c>
      <c r="AH1283" s="151">
        <v>0</v>
      </c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1" x14ac:dyDescent="0.2">
      <c r="A1284" s="158"/>
      <c r="B1284" s="159"/>
      <c r="C1284" s="201" t="s">
        <v>3888</v>
      </c>
      <c r="D1284" s="193"/>
      <c r="E1284" s="194">
        <v>1.5</v>
      </c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305</v>
      </c>
      <c r="AH1284" s="151">
        <v>0</v>
      </c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1" x14ac:dyDescent="0.2">
      <c r="A1285" s="158"/>
      <c r="B1285" s="159"/>
      <c r="C1285" s="201" t="s">
        <v>3889</v>
      </c>
      <c r="D1285" s="193"/>
      <c r="E1285" s="194">
        <v>1.5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305</v>
      </c>
      <c r="AH1285" s="151">
        <v>0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1" x14ac:dyDescent="0.2">
      <c r="A1286" s="158"/>
      <c r="B1286" s="159"/>
      <c r="C1286" s="201" t="s">
        <v>3890</v>
      </c>
      <c r="D1286" s="193"/>
      <c r="E1286" s="194">
        <v>1.5</v>
      </c>
      <c r="F1286" s="160"/>
      <c r="G1286" s="160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305</v>
      </c>
      <c r="AH1286" s="151">
        <v>0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1" x14ac:dyDescent="0.2">
      <c r="A1287" s="158"/>
      <c r="B1287" s="159"/>
      <c r="C1287" s="201" t="s">
        <v>3891</v>
      </c>
      <c r="D1287" s="193"/>
      <c r="E1287" s="194">
        <v>1.5</v>
      </c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305</v>
      </c>
      <c r="AH1287" s="151">
        <v>0</v>
      </c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1" x14ac:dyDescent="0.2">
      <c r="A1288" s="158"/>
      <c r="B1288" s="159"/>
      <c r="C1288" s="201" t="s">
        <v>3892</v>
      </c>
      <c r="D1288" s="193"/>
      <c r="E1288" s="194">
        <v>1.5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305</v>
      </c>
      <c r="AH1288" s="151">
        <v>0</v>
      </c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1" x14ac:dyDescent="0.2">
      <c r="A1289" s="158"/>
      <c r="B1289" s="159"/>
      <c r="C1289" s="205" t="s">
        <v>394</v>
      </c>
      <c r="D1289" s="199"/>
      <c r="E1289" s="200">
        <v>22.5</v>
      </c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305</v>
      </c>
      <c r="AH1289" s="151">
        <v>1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1" x14ac:dyDescent="0.2">
      <c r="A1290" s="158"/>
      <c r="B1290" s="159"/>
      <c r="C1290" s="201" t="s">
        <v>3893</v>
      </c>
      <c r="D1290" s="193"/>
      <c r="E1290" s="194">
        <v>1.5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305</v>
      </c>
      <c r="AH1290" s="151">
        <v>0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1" x14ac:dyDescent="0.2">
      <c r="A1291" s="158"/>
      <c r="B1291" s="159"/>
      <c r="C1291" s="201" t="s">
        <v>3858</v>
      </c>
      <c r="D1291" s="193"/>
      <c r="E1291" s="194">
        <v>1.5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305</v>
      </c>
      <c r="AH1291" s="151">
        <v>0</v>
      </c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1" x14ac:dyDescent="0.2">
      <c r="A1292" s="158"/>
      <c r="B1292" s="159"/>
      <c r="C1292" s="201" t="s">
        <v>3859</v>
      </c>
      <c r="D1292" s="193"/>
      <c r="E1292" s="194">
        <v>1.5</v>
      </c>
      <c r="F1292" s="160"/>
      <c r="G1292" s="160"/>
      <c r="H1292" s="160"/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/>
      <c r="S1292" s="160"/>
      <c r="T1292" s="160"/>
      <c r="U1292" s="160"/>
      <c r="V1292" s="160"/>
      <c r="W1292" s="160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305</v>
      </c>
      <c r="AH1292" s="151">
        <v>0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1" x14ac:dyDescent="0.2">
      <c r="A1293" s="158"/>
      <c r="B1293" s="159"/>
      <c r="C1293" s="201" t="s">
        <v>3860</v>
      </c>
      <c r="D1293" s="193"/>
      <c r="E1293" s="194">
        <v>1.5</v>
      </c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305</v>
      </c>
      <c r="AH1293" s="151">
        <v>0</v>
      </c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1" x14ac:dyDescent="0.2">
      <c r="A1294" s="158"/>
      <c r="B1294" s="159"/>
      <c r="C1294" s="205" t="s">
        <v>394</v>
      </c>
      <c r="D1294" s="199"/>
      <c r="E1294" s="200">
        <v>6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305</v>
      </c>
      <c r="AH1294" s="151">
        <v>1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outlineLevel="1" x14ac:dyDescent="0.2">
      <c r="A1295" s="158"/>
      <c r="B1295" s="159"/>
      <c r="C1295" s="201" t="s">
        <v>3894</v>
      </c>
      <c r="D1295" s="193"/>
      <c r="E1295" s="194">
        <v>1.5</v>
      </c>
      <c r="F1295" s="160"/>
      <c r="G1295" s="160"/>
      <c r="H1295" s="160"/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/>
      <c r="S1295" s="160"/>
      <c r="T1295" s="160"/>
      <c r="U1295" s="160"/>
      <c r="V1295" s="160"/>
      <c r="W1295" s="160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305</v>
      </c>
      <c r="AH1295" s="151">
        <v>0</v>
      </c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1" x14ac:dyDescent="0.2">
      <c r="A1296" s="158"/>
      <c r="B1296" s="159"/>
      <c r="C1296" s="201" t="s">
        <v>3862</v>
      </c>
      <c r="D1296" s="193"/>
      <c r="E1296" s="194">
        <v>1.5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305</v>
      </c>
      <c r="AH1296" s="151">
        <v>0</v>
      </c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1" x14ac:dyDescent="0.2">
      <c r="A1297" s="158"/>
      <c r="B1297" s="159"/>
      <c r="C1297" s="201" t="s">
        <v>3863</v>
      </c>
      <c r="D1297" s="193"/>
      <c r="E1297" s="194">
        <v>1.5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305</v>
      </c>
      <c r="AH1297" s="151">
        <v>0</v>
      </c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1" x14ac:dyDescent="0.2">
      <c r="A1298" s="158"/>
      <c r="B1298" s="159"/>
      <c r="C1298" s="201" t="s">
        <v>3864</v>
      </c>
      <c r="D1298" s="193"/>
      <c r="E1298" s="194">
        <v>1.5</v>
      </c>
      <c r="F1298" s="160"/>
      <c r="G1298" s="160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305</v>
      </c>
      <c r="AH1298" s="151">
        <v>0</v>
      </c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1" x14ac:dyDescent="0.2">
      <c r="A1299" s="158"/>
      <c r="B1299" s="159"/>
      <c r="C1299" s="205" t="s">
        <v>394</v>
      </c>
      <c r="D1299" s="199"/>
      <c r="E1299" s="200">
        <v>6</v>
      </c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305</v>
      </c>
      <c r="AH1299" s="151">
        <v>1</v>
      </c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1" x14ac:dyDescent="0.2">
      <c r="A1300" s="158"/>
      <c r="B1300" s="159"/>
      <c r="C1300" s="201" t="s">
        <v>3895</v>
      </c>
      <c r="D1300" s="193"/>
      <c r="E1300" s="194">
        <v>1.5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305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1" x14ac:dyDescent="0.2">
      <c r="A1301" s="158"/>
      <c r="B1301" s="159"/>
      <c r="C1301" s="201" t="s">
        <v>3896</v>
      </c>
      <c r="D1301" s="193"/>
      <c r="E1301" s="194">
        <v>1.5</v>
      </c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305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1" x14ac:dyDescent="0.2">
      <c r="A1302" s="158"/>
      <c r="B1302" s="159"/>
      <c r="C1302" s="201" t="s">
        <v>3897</v>
      </c>
      <c r="D1302" s="193"/>
      <c r="E1302" s="194">
        <v>1.5</v>
      </c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305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 x14ac:dyDescent="0.2">
      <c r="A1303" s="158"/>
      <c r="B1303" s="159"/>
      <c r="C1303" s="201" t="s">
        <v>3898</v>
      </c>
      <c r="D1303" s="193"/>
      <c r="E1303" s="194">
        <v>1.5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305</v>
      </c>
      <c r="AH1303" s="151">
        <v>0</v>
      </c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 x14ac:dyDescent="0.2">
      <c r="A1304" s="158"/>
      <c r="B1304" s="159"/>
      <c r="C1304" s="201" t="s">
        <v>3899</v>
      </c>
      <c r="D1304" s="193"/>
      <c r="E1304" s="194">
        <v>1.5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305</v>
      </c>
      <c r="AH1304" s="151">
        <v>0</v>
      </c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 x14ac:dyDescent="0.2">
      <c r="A1305" s="158"/>
      <c r="B1305" s="159"/>
      <c r="C1305" s="205" t="s">
        <v>394</v>
      </c>
      <c r="D1305" s="199"/>
      <c r="E1305" s="200">
        <v>7.5</v>
      </c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305</v>
      </c>
      <c r="AH1305" s="151">
        <v>1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 x14ac:dyDescent="0.2">
      <c r="A1306" s="158"/>
      <c r="B1306" s="159"/>
      <c r="C1306" s="201" t="s">
        <v>3900</v>
      </c>
      <c r="D1306" s="193"/>
      <c r="E1306" s="194">
        <v>1.5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305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 x14ac:dyDescent="0.2">
      <c r="A1307" s="158"/>
      <c r="B1307" s="159"/>
      <c r="C1307" s="201" t="s">
        <v>3901</v>
      </c>
      <c r="D1307" s="193"/>
      <c r="E1307" s="194">
        <v>1.5</v>
      </c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305</v>
      </c>
      <c r="AH1307" s="151">
        <v>0</v>
      </c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 x14ac:dyDescent="0.2">
      <c r="A1308" s="158"/>
      <c r="B1308" s="159"/>
      <c r="C1308" s="201" t="s">
        <v>3902</v>
      </c>
      <c r="D1308" s="193"/>
      <c r="E1308" s="194">
        <v>1.5</v>
      </c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305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 x14ac:dyDescent="0.2">
      <c r="A1309" s="158"/>
      <c r="B1309" s="159"/>
      <c r="C1309" s="205" t="s">
        <v>394</v>
      </c>
      <c r="D1309" s="199"/>
      <c r="E1309" s="200">
        <v>4.5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305</v>
      </c>
      <c r="AH1309" s="151">
        <v>1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 x14ac:dyDescent="0.2">
      <c r="A1310" s="158"/>
      <c r="B1310" s="159"/>
      <c r="C1310" s="201" t="s">
        <v>3903</v>
      </c>
      <c r="D1310" s="193"/>
      <c r="E1310" s="194">
        <v>1.5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305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 x14ac:dyDescent="0.2">
      <c r="A1311" s="158"/>
      <c r="B1311" s="159"/>
      <c r="C1311" s="205" t="s">
        <v>394</v>
      </c>
      <c r="D1311" s="199"/>
      <c r="E1311" s="200">
        <v>1.5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305</v>
      </c>
      <c r="AH1311" s="151">
        <v>1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 x14ac:dyDescent="0.2">
      <c r="A1312" s="158"/>
      <c r="B1312" s="159"/>
      <c r="C1312" s="201" t="s">
        <v>3904</v>
      </c>
      <c r="D1312" s="193"/>
      <c r="E1312" s="194">
        <v>1.5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305</v>
      </c>
      <c r="AH1312" s="151">
        <v>0</v>
      </c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1" x14ac:dyDescent="0.2">
      <c r="A1313" s="158"/>
      <c r="B1313" s="159"/>
      <c r="C1313" s="201" t="s">
        <v>3905</v>
      </c>
      <c r="D1313" s="193"/>
      <c r="E1313" s="194">
        <v>1.5</v>
      </c>
      <c r="F1313" s="160"/>
      <c r="G1313" s="160"/>
      <c r="H1313" s="160"/>
      <c r="I1313" s="160"/>
      <c r="J1313" s="160"/>
      <c r="K1313" s="160"/>
      <c r="L1313" s="160"/>
      <c r="M1313" s="160"/>
      <c r="N1313" s="160"/>
      <c r="O1313" s="160"/>
      <c r="P1313" s="160"/>
      <c r="Q1313" s="160"/>
      <c r="R1313" s="160"/>
      <c r="S1313" s="160"/>
      <c r="T1313" s="160"/>
      <c r="U1313" s="160"/>
      <c r="V1313" s="160"/>
      <c r="W1313" s="160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305</v>
      </c>
      <c r="AH1313" s="151">
        <v>0</v>
      </c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 x14ac:dyDescent="0.2">
      <c r="A1314" s="158"/>
      <c r="B1314" s="159"/>
      <c r="C1314" s="201" t="s">
        <v>3906</v>
      </c>
      <c r="D1314" s="193"/>
      <c r="E1314" s="194">
        <v>1.5</v>
      </c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305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 x14ac:dyDescent="0.2">
      <c r="A1315" s="158"/>
      <c r="B1315" s="159"/>
      <c r="C1315" s="205" t="s">
        <v>394</v>
      </c>
      <c r="D1315" s="199"/>
      <c r="E1315" s="200">
        <v>4.5</v>
      </c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305</v>
      </c>
      <c r="AH1315" s="151">
        <v>1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 x14ac:dyDescent="0.2">
      <c r="A1316" s="171">
        <v>35</v>
      </c>
      <c r="B1316" s="172" t="s">
        <v>3907</v>
      </c>
      <c r="C1316" s="188" t="s">
        <v>3908</v>
      </c>
      <c r="D1316" s="173" t="s">
        <v>342</v>
      </c>
      <c r="E1316" s="174">
        <v>94.5</v>
      </c>
      <c r="F1316" s="175"/>
      <c r="G1316" s="176">
        <f>ROUND(E1316*F1316,2)</f>
        <v>0</v>
      </c>
      <c r="H1316" s="175"/>
      <c r="I1316" s="176">
        <f>ROUND(E1316*H1316,2)</f>
        <v>0</v>
      </c>
      <c r="J1316" s="175"/>
      <c r="K1316" s="176">
        <f>ROUND(E1316*J1316,2)</f>
        <v>0</v>
      </c>
      <c r="L1316" s="176">
        <v>21</v>
      </c>
      <c r="M1316" s="176">
        <f>G1316*(1+L1316/100)</f>
        <v>0</v>
      </c>
      <c r="N1316" s="176">
        <v>1.0000000000000001E-5</v>
      </c>
      <c r="O1316" s="176">
        <f>ROUND(E1316*N1316,2)</f>
        <v>0</v>
      </c>
      <c r="P1316" s="176">
        <v>0</v>
      </c>
      <c r="Q1316" s="176">
        <f>ROUND(E1316*P1316,2)</f>
        <v>0</v>
      </c>
      <c r="R1316" s="176" t="s">
        <v>2140</v>
      </c>
      <c r="S1316" s="176" t="s">
        <v>239</v>
      </c>
      <c r="T1316" s="177" t="s">
        <v>300</v>
      </c>
      <c r="U1316" s="160">
        <v>0.08</v>
      </c>
      <c r="V1316" s="160">
        <f>ROUND(E1316*U1316,2)</f>
        <v>7.56</v>
      </c>
      <c r="W1316" s="160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415</v>
      </c>
      <c r="AH1316" s="151"/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 x14ac:dyDescent="0.2">
      <c r="A1317" s="158"/>
      <c r="B1317" s="159"/>
      <c r="C1317" s="265" t="s">
        <v>3427</v>
      </c>
      <c r="D1317" s="266"/>
      <c r="E1317" s="266"/>
      <c r="F1317" s="266"/>
      <c r="G1317" s="266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303</v>
      </c>
      <c r="AH1317" s="151"/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 x14ac:dyDescent="0.2">
      <c r="A1318" s="158"/>
      <c r="B1318" s="159"/>
      <c r="C1318" s="201" t="s">
        <v>3909</v>
      </c>
      <c r="D1318" s="193"/>
      <c r="E1318" s="194">
        <v>10</v>
      </c>
      <c r="F1318" s="160"/>
      <c r="G1318" s="160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305</v>
      </c>
      <c r="AH1318" s="151">
        <v>0</v>
      </c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 x14ac:dyDescent="0.2">
      <c r="A1319" s="158"/>
      <c r="B1319" s="159"/>
      <c r="C1319" s="201" t="s">
        <v>3910</v>
      </c>
      <c r="D1319" s="193"/>
      <c r="E1319" s="194">
        <v>4</v>
      </c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305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1" x14ac:dyDescent="0.2">
      <c r="A1320" s="158"/>
      <c r="B1320" s="159"/>
      <c r="C1320" s="201" t="s">
        <v>3911</v>
      </c>
      <c r="D1320" s="193"/>
      <c r="E1320" s="194">
        <v>2.6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 t="s">
        <v>305</v>
      </c>
      <c r="AH1320" s="151">
        <v>0</v>
      </c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1" x14ac:dyDescent="0.2">
      <c r="A1321" s="158"/>
      <c r="B1321" s="159"/>
      <c r="C1321" s="201" t="s">
        <v>3912</v>
      </c>
      <c r="D1321" s="193"/>
      <c r="E1321" s="194">
        <v>2.8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305</v>
      </c>
      <c r="AH1321" s="151">
        <v>0</v>
      </c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1" x14ac:dyDescent="0.2">
      <c r="A1322" s="158"/>
      <c r="B1322" s="159"/>
      <c r="C1322" s="201" t="s">
        <v>3913</v>
      </c>
      <c r="D1322" s="193"/>
      <c r="E1322" s="194">
        <v>1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305</v>
      </c>
      <c r="AH1322" s="151">
        <v>0</v>
      </c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1" x14ac:dyDescent="0.2">
      <c r="A1323" s="158"/>
      <c r="B1323" s="159"/>
      <c r="C1323" s="201" t="s">
        <v>3914</v>
      </c>
      <c r="D1323" s="193"/>
      <c r="E1323" s="194">
        <v>2.1</v>
      </c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 t="s">
        <v>305</v>
      </c>
      <c r="AH1323" s="151">
        <v>0</v>
      </c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1" x14ac:dyDescent="0.2">
      <c r="A1324" s="158"/>
      <c r="B1324" s="159"/>
      <c r="C1324" s="201" t="s">
        <v>3915</v>
      </c>
      <c r="D1324" s="193"/>
      <c r="E1324" s="194">
        <v>1.3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305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 x14ac:dyDescent="0.2">
      <c r="A1325" s="158"/>
      <c r="B1325" s="159"/>
      <c r="C1325" s="205" t="s">
        <v>394</v>
      </c>
      <c r="D1325" s="199"/>
      <c r="E1325" s="200">
        <v>23.8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305</v>
      </c>
      <c r="AH1325" s="151">
        <v>1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1" x14ac:dyDescent="0.2">
      <c r="A1326" s="158"/>
      <c r="B1326" s="159"/>
      <c r="C1326" s="201" t="s">
        <v>3916</v>
      </c>
      <c r="D1326" s="193"/>
      <c r="E1326" s="194">
        <v>1.5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305</v>
      </c>
      <c r="AH1326" s="151">
        <v>0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 x14ac:dyDescent="0.2">
      <c r="A1327" s="158"/>
      <c r="B1327" s="159"/>
      <c r="C1327" s="201" t="s">
        <v>3917</v>
      </c>
      <c r="D1327" s="193"/>
      <c r="E1327" s="194">
        <v>61</v>
      </c>
      <c r="F1327" s="160"/>
      <c r="G1327" s="160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305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1" x14ac:dyDescent="0.2">
      <c r="A1328" s="158"/>
      <c r="B1328" s="159"/>
      <c r="C1328" s="201" t="s">
        <v>3918</v>
      </c>
      <c r="D1328" s="193"/>
      <c r="E1328" s="194">
        <v>5</v>
      </c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305</v>
      </c>
      <c r="AH1328" s="151">
        <v>0</v>
      </c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 x14ac:dyDescent="0.2">
      <c r="A1329" s="158"/>
      <c r="B1329" s="159"/>
      <c r="C1329" s="201" t="s">
        <v>3919</v>
      </c>
      <c r="D1329" s="193"/>
      <c r="E1329" s="194">
        <v>1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305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 x14ac:dyDescent="0.2">
      <c r="A1330" s="158"/>
      <c r="B1330" s="159"/>
      <c r="C1330" s="201" t="s">
        <v>3920</v>
      </c>
      <c r="D1330" s="193"/>
      <c r="E1330" s="194">
        <v>1</v>
      </c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305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 x14ac:dyDescent="0.2">
      <c r="A1331" s="158"/>
      <c r="B1331" s="159"/>
      <c r="C1331" s="201" t="s">
        <v>3921</v>
      </c>
      <c r="D1331" s="193"/>
      <c r="E1331" s="194">
        <v>1.2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305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1" x14ac:dyDescent="0.2">
      <c r="A1332" s="158"/>
      <c r="B1332" s="159"/>
      <c r="C1332" s="205" t="s">
        <v>394</v>
      </c>
      <c r="D1332" s="199"/>
      <c r="E1332" s="200">
        <v>70.7</v>
      </c>
      <c r="F1332" s="160"/>
      <c r="G1332" s="160"/>
      <c r="H1332" s="160"/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/>
      <c r="S1332" s="160"/>
      <c r="T1332" s="160"/>
      <c r="U1332" s="160"/>
      <c r="V1332" s="160"/>
      <c r="W1332" s="160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305</v>
      </c>
      <c r="AH1332" s="151">
        <v>1</v>
      </c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1" x14ac:dyDescent="0.2">
      <c r="A1333" s="171">
        <v>36</v>
      </c>
      <c r="B1333" s="172" t="s">
        <v>3922</v>
      </c>
      <c r="C1333" s="188" t="s">
        <v>3923</v>
      </c>
      <c r="D1333" s="173" t="s">
        <v>342</v>
      </c>
      <c r="E1333" s="174">
        <v>496.4</v>
      </c>
      <c r="F1333" s="175"/>
      <c r="G1333" s="176">
        <f>ROUND(E1333*F1333,2)</f>
        <v>0</v>
      </c>
      <c r="H1333" s="175"/>
      <c r="I1333" s="176">
        <f>ROUND(E1333*H1333,2)</f>
        <v>0</v>
      </c>
      <c r="J1333" s="175"/>
      <c r="K1333" s="176">
        <f>ROUND(E1333*J1333,2)</f>
        <v>0</v>
      </c>
      <c r="L1333" s="176">
        <v>21</v>
      </c>
      <c r="M1333" s="176">
        <f>G1333*(1+L1333/100)</f>
        <v>0</v>
      </c>
      <c r="N1333" s="176">
        <v>1.0000000000000001E-5</v>
      </c>
      <c r="O1333" s="176">
        <f>ROUND(E1333*N1333,2)</f>
        <v>0</v>
      </c>
      <c r="P1333" s="176">
        <v>0</v>
      </c>
      <c r="Q1333" s="176">
        <f>ROUND(E1333*P1333,2)</f>
        <v>0</v>
      </c>
      <c r="R1333" s="176" t="s">
        <v>2140</v>
      </c>
      <c r="S1333" s="176" t="s">
        <v>239</v>
      </c>
      <c r="T1333" s="177" t="s">
        <v>300</v>
      </c>
      <c r="U1333" s="160">
        <v>9.7000000000000003E-2</v>
      </c>
      <c r="V1333" s="160">
        <f>ROUND(E1333*U1333,2)</f>
        <v>48.15</v>
      </c>
      <c r="W1333" s="160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443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 x14ac:dyDescent="0.2">
      <c r="A1334" s="158"/>
      <c r="B1334" s="159"/>
      <c r="C1334" s="265" t="s">
        <v>3427</v>
      </c>
      <c r="D1334" s="266"/>
      <c r="E1334" s="266"/>
      <c r="F1334" s="266"/>
      <c r="G1334" s="266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303</v>
      </c>
      <c r="AH1334" s="151"/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 x14ac:dyDescent="0.2">
      <c r="A1335" s="158"/>
      <c r="B1335" s="159"/>
      <c r="C1335" s="201" t="s">
        <v>3924</v>
      </c>
      <c r="D1335" s="193"/>
      <c r="E1335" s="194">
        <v>157.5</v>
      </c>
      <c r="F1335" s="160"/>
      <c r="G1335" s="160"/>
      <c r="H1335" s="160"/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/>
      <c r="S1335" s="160"/>
      <c r="T1335" s="160"/>
      <c r="U1335" s="160"/>
      <c r="V1335" s="160"/>
      <c r="W1335" s="160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305</v>
      </c>
      <c r="AH1335" s="151">
        <v>0</v>
      </c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 x14ac:dyDescent="0.2">
      <c r="A1336" s="158"/>
      <c r="B1336" s="159"/>
      <c r="C1336" s="201" t="s">
        <v>3925</v>
      </c>
      <c r="D1336" s="193"/>
      <c r="E1336" s="194">
        <v>32.299999999999997</v>
      </c>
      <c r="F1336" s="160"/>
      <c r="G1336" s="160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305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 x14ac:dyDescent="0.2">
      <c r="A1337" s="158"/>
      <c r="B1337" s="159"/>
      <c r="C1337" s="201" t="s">
        <v>3926</v>
      </c>
      <c r="D1337" s="193"/>
      <c r="E1337" s="194">
        <v>32.200000000000003</v>
      </c>
      <c r="F1337" s="160"/>
      <c r="G1337" s="160"/>
      <c r="H1337" s="160"/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/>
      <c r="S1337" s="160"/>
      <c r="T1337" s="160"/>
      <c r="U1337" s="160"/>
      <c r="V1337" s="160"/>
      <c r="W1337" s="160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305</v>
      </c>
      <c r="AH1337" s="151">
        <v>0</v>
      </c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 x14ac:dyDescent="0.2">
      <c r="A1338" s="158"/>
      <c r="B1338" s="159"/>
      <c r="C1338" s="201" t="s">
        <v>3927</v>
      </c>
      <c r="D1338" s="193"/>
      <c r="E1338" s="194">
        <v>32.6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305</v>
      </c>
      <c r="AH1338" s="151">
        <v>0</v>
      </c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 x14ac:dyDescent="0.2">
      <c r="A1339" s="158"/>
      <c r="B1339" s="159"/>
      <c r="C1339" s="201" t="s">
        <v>3928</v>
      </c>
      <c r="D1339" s="193"/>
      <c r="E1339" s="194">
        <v>34.5</v>
      </c>
      <c r="F1339" s="160"/>
      <c r="G1339" s="160"/>
      <c r="H1339" s="160"/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/>
      <c r="S1339" s="160"/>
      <c r="T1339" s="160"/>
      <c r="U1339" s="160"/>
      <c r="V1339" s="160"/>
      <c r="W1339" s="160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305</v>
      </c>
      <c r="AH1339" s="151">
        <v>0</v>
      </c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 x14ac:dyDescent="0.2">
      <c r="A1340" s="158"/>
      <c r="B1340" s="159"/>
      <c r="C1340" s="201" t="s">
        <v>3929</v>
      </c>
      <c r="D1340" s="193"/>
      <c r="E1340" s="194">
        <v>26.9</v>
      </c>
      <c r="F1340" s="160"/>
      <c r="G1340" s="160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305</v>
      </c>
      <c r="AH1340" s="151">
        <v>0</v>
      </c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 x14ac:dyDescent="0.2">
      <c r="A1341" s="158"/>
      <c r="B1341" s="159"/>
      <c r="C1341" s="201" t="s">
        <v>3930</v>
      </c>
      <c r="D1341" s="193"/>
      <c r="E1341" s="194">
        <v>49.2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305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 x14ac:dyDescent="0.2">
      <c r="A1342" s="158"/>
      <c r="B1342" s="159"/>
      <c r="C1342" s="205" t="s">
        <v>394</v>
      </c>
      <c r="D1342" s="199"/>
      <c r="E1342" s="200">
        <v>365.2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305</v>
      </c>
      <c r="AH1342" s="151">
        <v>1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 x14ac:dyDescent="0.2">
      <c r="A1343" s="158"/>
      <c r="B1343" s="159"/>
      <c r="C1343" s="201" t="s">
        <v>3931</v>
      </c>
      <c r="D1343" s="193"/>
      <c r="E1343" s="194">
        <v>131.19999999999999</v>
      </c>
      <c r="F1343" s="160"/>
      <c r="G1343" s="160"/>
      <c r="H1343" s="160"/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/>
      <c r="S1343" s="160"/>
      <c r="T1343" s="160"/>
      <c r="U1343" s="160"/>
      <c r="V1343" s="160"/>
      <c r="W1343" s="160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305</v>
      </c>
      <c r="AH1343" s="151">
        <v>0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 x14ac:dyDescent="0.2">
      <c r="A1344" s="158"/>
      <c r="B1344" s="159"/>
      <c r="C1344" s="205" t="s">
        <v>394</v>
      </c>
      <c r="D1344" s="199"/>
      <c r="E1344" s="200">
        <v>131.19999999999999</v>
      </c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305</v>
      </c>
      <c r="AH1344" s="151">
        <v>1</v>
      </c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 x14ac:dyDescent="0.2">
      <c r="A1345" s="171">
        <v>37</v>
      </c>
      <c r="B1345" s="172" t="s">
        <v>3425</v>
      </c>
      <c r="C1345" s="188" t="s">
        <v>3426</v>
      </c>
      <c r="D1345" s="173" t="s">
        <v>342</v>
      </c>
      <c r="E1345" s="174">
        <v>129.1</v>
      </c>
      <c r="F1345" s="175"/>
      <c r="G1345" s="176">
        <f>ROUND(E1345*F1345,2)</f>
        <v>0</v>
      </c>
      <c r="H1345" s="175"/>
      <c r="I1345" s="176">
        <f>ROUND(E1345*H1345,2)</f>
        <v>0</v>
      </c>
      <c r="J1345" s="175"/>
      <c r="K1345" s="176">
        <f>ROUND(E1345*J1345,2)</f>
        <v>0</v>
      </c>
      <c r="L1345" s="176">
        <v>21</v>
      </c>
      <c r="M1345" s="176">
        <f>G1345*(1+L1345/100)</f>
        <v>0</v>
      </c>
      <c r="N1345" s="176">
        <v>1.0000000000000001E-5</v>
      </c>
      <c r="O1345" s="176">
        <f>ROUND(E1345*N1345,2)</f>
        <v>0</v>
      </c>
      <c r="P1345" s="176">
        <v>0</v>
      </c>
      <c r="Q1345" s="176">
        <f>ROUND(E1345*P1345,2)</f>
        <v>0</v>
      </c>
      <c r="R1345" s="176" t="s">
        <v>2140</v>
      </c>
      <c r="S1345" s="176" t="s">
        <v>239</v>
      </c>
      <c r="T1345" s="177" t="s">
        <v>300</v>
      </c>
      <c r="U1345" s="160">
        <v>0.14499999999999999</v>
      </c>
      <c r="V1345" s="160">
        <f>ROUND(E1345*U1345,2)</f>
        <v>18.72</v>
      </c>
      <c r="W1345" s="160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415</v>
      </c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 x14ac:dyDescent="0.2">
      <c r="A1346" s="158"/>
      <c r="B1346" s="159"/>
      <c r="C1346" s="265" t="s">
        <v>3427</v>
      </c>
      <c r="D1346" s="266"/>
      <c r="E1346" s="266"/>
      <c r="F1346" s="266"/>
      <c r="G1346" s="266"/>
      <c r="H1346" s="160"/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/>
      <c r="S1346" s="160"/>
      <c r="T1346" s="160"/>
      <c r="U1346" s="160"/>
      <c r="V1346" s="160"/>
      <c r="W1346" s="160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303</v>
      </c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 x14ac:dyDescent="0.2">
      <c r="A1347" s="158"/>
      <c r="B1347" s="159"/>
      <c r="C1347" s="201" t="s">
        <v>3932</v>
      </c>
      <c r="D1347" s="193"/>
      <c r="E1347" s="194">
        <v>129.1</v>
      </c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305</v>
      </c>
      <c r="AH1347" s="151">
        <v>0</v>
      </c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ht="22.5" outlineLevel="1" x14ac:dyDescent="0.2">
      <c r="A1348" s="171">
        <v>38</v>
      </c>
      <c r="B1348" s="172" t="s">
        <v>3933</v>
      </c>
      <c r="C1348" s="188" t="s">
        <v>3934</v>
      </c>
      <c r="D1348" s="173" t="s">
        <v>252</v>
      </c>
      <c r="E1348" s="174">
        <v>94</v>
      </c>
      <c r="F1348" s="175"/>
      <c r="G1348" s="176">
        <f>ROUND(E1348*F1348,2)</f>
        <v>0</v>
      </c>
      <c r="H1348" s="175"/>
      <c r="I1348" s="176">
        <f>ROUND(E1348*H1348,2)</f>
        <v>0</v>
      </c>
      <c r="J1348" s="175"/>
      <c r="K1348" s="176">
        <f>ROUND(E1348*J1348,2)</f>
        <v>0</v>
      </c>
      <c r="L1348" s="176">
        <v>21</v>
      </c>
      <c r="M1348" s="176">
        <f>G1348*(1+L1348/100)</f>
        <v>0</v>
      </c>
      <c r="N1348" s="176">
        <v>1.0000000000000001E-5</v>
      </c>
      <c r="O1348" s="176">
        <f>ROUND(E1348*N1348,2)</f>
        <v>0</v>
      </c>
      <c r="P1348" s="176">
        <v>0</v>
      </c>
      <c r="Q1348" s="176">
        <f>ROUND(E1348*P1348,2)</f>
        <v>0</v>
      </c>
      <c r="R1348" s="176" t="s">
        <v>2140</v>
      </c>
      <c r="S1348" s="176" t="s">
        <v>239</v>
      </c>
      <c r="T1348" s="177" t="s">
        <v>300</v>
      </c>
      <c r="U1348" s="160">
        <v>0.17599999999999999</v>
      </c>
      <c r="V1348" s="160">
        <f>ROUND(E1348*U1348,2)</f>
        <v>16.54</v>
      </c>
      <c r="W1348" s="160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301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1" x14ac:dyDescent="0.2">
      <c r="A1349" s="158"/>
      <c r="B1349" s="159"/>
      <c r="C1349" s="265" t="s">
        <v>2141</v>
      </c>
      <c r="D1349" s="266"/>
      <c r="E1349" s="266"/>
      <c r="F1349" s="266"/>
      <c r="G1349" s="266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303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 x14ac:dyDescent="0.2">
      <c r="A1350" s="158"/>
      <c r="B1350" s="159"/>
      <c r="C1350" s="201" t="s">
        <v>3935</v>
      </c>
      <c r="D1350" s="193"/>
      <c r="E1350" s="194">
        <v>3</v>
      </c>
      <c r="F1350" s="160"/>
      <c r="G1350" s="160"/>
      <c r="H1350" s="160"/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/>
      <c r="S1350" s="160"/>
      <c r="T1350" s="160"/>
      <c r="U1350" s="160"/>
      <c r="V1350" s="160"/>
      <c r="W1350" s="160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305</v>
      </c>
      <c r="AH1350" s="151">
        <v>0</v>
      </c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 x14ac:dyDescent="0.2">
      <c r="A1351" s="158"/>
      <c r="B1351" s="159"/>
      <c r="C1351" s="201" t="s">
        <v>3936</v>
      </c>
      <c r="D1351" s="193"/>
      <c r="E1351" s="194">
        <v>3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305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1" x14ac:dyDescent="0.2">
      <c r="A1352" s="158"/>
      <c r="B1352" s="159"/>
      <c r="C1352" s="201" t="s">
        <v>3937</v>
      </c>
      <c r="D1352" s="193"/>
      <c r="E1352" s="194">
        <v>3</v>
      </c>
      <c r="F1352" s="160"/>
      <c r="G1352" s="160"/>
      <c r="H1352" s="160"/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/>
      <c r="S1352" s="160"/>
      <c r="T1352" s="160"/>
      <c r="U1352" s="160"/>
      <c r="V1352" s="160"/>
      <c r="W1352" s="160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305</v>
      </c>
      <c r="AH1352" s="151">
        <v>0</v>
      </c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 x14ac:dyDescent="0.2">
      <c r="A1353" s="158"/>
      <c r="B1353" s="159"/>
      <c r="C1353" s="201" t="s">
        <v>3938</v>
      </c>
      <c r="D1353" s="193"/>
      <c r="E1353" s="194">
        <v>3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305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 x14ac:dyDescent="0.2">
      <c r="A1354" s="158"/>
      <c r="B1354" s="159"/>
      <c r="C1354" s="201" t="s">
        <v>3939</v>
      </c>
      <c r="D1354" s="193"/>
      <c r="E1354" s="194">
        <v>3</v>
      </c>
      <c r="F1354" s="160"/>
      <c r="G1354" s="160"/>
      <c r="H1354" s="160"/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/>
      <c r="S1354" s="160"/>
      <c r="T1354" s="160"/>
      <c r="U1354" s="160"/>
      <c r="V1354" s="160"/>
      <c r="W1354" s="160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305</v>
      </c>
      <c r="AH1354" s="151">
        <v>0</v>
      </c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 x14ac:dyDescent="0.2">
      <c r="A1355" s="158"/>
      <c r="B1355" s="159"/>
      <c r="C1355" s="201" t="s">
        <v>3940</v>
      </c>
      <c r="D1355" s="193"/>
      <c r="E1355" s="194">
        <v>4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305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 x14ac:dyDescent="0.2">
      <c r="A1356" s="158"/>
      <c r="B1356" s="159"/>
      <c r="C1356" s="201" t="s">
        <v>3941</v>
      </c>
      <c r="D1356" s="193"/>
      <c r="E1356" s="194">
        <v>4</v>
      </c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305</v>
      </c>
      <c r="AH1356" s="151">
        <v>0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 x14ac:dyDescent="0.2">
      <c r="A1357" s="158"/>
      <c r="B1357" s="159"/>
      <c r="C1357" s="201" t="s">
        <v>3942</v>
      </c>
      <c r="D1357" s="193"/>
      <c r="E1357" s="194">
        <v>4</v>
      </c>
      <c r="F1357" s="160"/>
      <c r="G1357" s="16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305</v>
      </c>
      <c r="AH1357" s="151">
        <v>0</v>
      </c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1" x14ac:dyDescent="0.2">
      <c r="A1358" s="158"/>
      <c r="B1358" s="159"/>
      <c r="C1358" s="201" t="s">
        <v>3943</v>
      </c>
      <c r="D1358" s="193"/>
      <c r="E1358" s="194">
        <v>2</v>
      </c>
      <c r="F1358" s="160"/>
      <c r="G1358" s="160"/>
      <c r="H1358" s="160"/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/>
      <c r="S1358" s="160"/>
      <c r="T1358" s="160"/>
      <c r="U1358" s="160"/>
      <c r="V1358" s="160"/>
      <c r="W1358" s="160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305</v>
      </c>
      <c r="AH1358" s="151">
        <v>0</v>
      </c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1" x14ac:dyDescent="0.2">
      <c r="A1359" s="158"/>
      <c r="B1359" s="159"/>
      <c r="C1359" s="201" t="s">
        <v>3944</v>
      </c>
      <c r="D1359" s="193"/>
      <c r="E1359" s="194">
        <v>2</v>
      </c>
      <c r="F1359" s="160"/>
      <c r="G1359" s="160"/>
      <c r="H1359" s="160"/>
      <c r="I1359" s="160"/>
      <c r="J1359" s="160"/>
      <c r="K1359" s="160"/>
      <c r="L1359" s="160"/>
      <c r="M1359" s="160"/>
      <c r="N1359" s="160"/>
      <c r="O1359" s="160"/>
      <c r="P1359" s="160"/>
      <c r="Q1359" s="160"/>
      <c r="R1359" s="160"/>
      <c r="S1359" s="160"/>
      <c r="T1359" s="160"/>
      <c r="U1359" s="160"/>
      <c r="V1359" s="160"/>
      <c r="W1359" s="160"/>
      <c r="X1359" s="151"/>
      <c r="Y1359" s="151"/>
      <c r="Z1359" s="151"/>
      <c r="AA1359" s="151"/>
      <c r="AB1359" s="151"/>
      <c r="AC1359" s="151"/>
      <c r="AD1359" s="151"/>
      <c r="AE1359" s="151"/>
      <c r="AF1359" s="151"/>
      <c r="AG1359" s="151" t="s">
        <v>305</v>
      </c>
      <c r="AH1359" s="151">
        <v>0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outlineLevel="1" x14ac:dyDescent="0.2">
      <c r="A1360" s="158"/>
      <c r="B1360" s="159"/>
      <c r="C1360" s="201" t="s">
        <v>3945</v>
      </c>
      <c r="D1360" s="193"/>
      <c r="E1360" s="194">
        <v>3</v>
      </c>
      <c r="F1360" s="160"/>
      <c r="G1360" s="160"/>
      <c r="H1360" s="160"/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/>
      <c r="S1360" s="160"/>
      <c r="T1360" s="160"/>
      <c r="U1360" s="160"/>
      <c r="V1360" s="160"/>
      <c r="W1360" s="160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305</v>
      </c>
      <c r="AH1360" s="151">
        <v>0</v>
      </c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 x14ac:dyDescent="0.2">
      <c r="A1361" s="158"/>
      <c r="B1361" s="159"/>
      <c r="C1361" s="201" t="s">
        <v>3946</v>
      </c>
      <c r="D1361" s="193"/>
      <c r="E1361" s="194">
        <v>3</v>
      </c>
      <c r="F1361" s="160"/>
      <c r="G1361" s="160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305</v>
      </c>
      <c r="AH1361" s="151">
        <v>0</v>
      </c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outlineLevel="1" x14ac:dyDescent="0.2">
      <c r="A1362" s="158"/>
      <c r="B1362" s="159"/>
      <c r="C1362" s="201" t="s">
        <v>3947</v>
      </c>
      <c r="D1362" s="193"/>
      <c r="E1362" s="194">
        <v>3</v>
      </c>
      <c r="F1362" s="160"/>
      <c r="G1362" s="160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51"/>
      <c r="Y1362" s="151"/>
      <c r="Z1362" s="151"/>
      <c r="AA1362" s="151"/>
      <c r="AB1362" s="151"/>
      <c r="AC1362" s="151"/>
      <c r="AD1362" s="151"/>
      <c r="AE1362" s="151"/>
      <c r="AF1362" s="151"/>
      <c r="AG1362" s="151" t="s">
        <v>305</v>
      </c>
      <c r="AH1362" s="151">
        <v>0</v>
      </c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51"/>
      <c r="BB1362" s="151"/>
      <c r="BC1362" s="151"/>
      <c r="BD1362" s="151"/>
      <c r="BE1362" s="151"/>
      <c r="BF1362" s="151"/>
      <c r="BG1362" s="151"/>
      <c r="BH1362" s="151"/>
    </row>
    <row r="1363" spans="1:60" outlineLevel="1" x14ac:dyDescent="0.2">
      <c r="A1363" s="158"/>
      <c r="B1363" s="159"/>
      <c r="C1363" s="201" t="s">
        <v>3948</v>
      </c>
      <c r="D1363" s="193"/>
      <c r="E1363" s="194">
        <v>2</v>
      </c>
      <c r="F1363" s="160"/>
      <c r="G1363" s="160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305</v>
      </c>
      <c r="AH1363" s="151">
        <v>0</v>
      </c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 x14ac:dyDescent="0.2">
      <c r="A1364" s="158"/>
      <c r="B1364" s="159"/>
      <c r="C1364" s="201" t="s">
        <v>3949</v>
      </c>
      <c r="D1364" s="193"/>
      <c r="E1364" s="194">
        <v>2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305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1" x14ac:dyDescent="0.2">
      <c r="A1365" s="158"/>
      <c r="B1365" s="159"/>
      <c r="C1365" s="201" t="s">
        <v>3950</v>
      </c>
      <c r="D1365" s="193"/>
      <c r="E1365" s="194">
        <v>1</v>
      </c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60"/>
      <c r="T1365" s="160"/>
      <c r="U1365" s="160"/>
      <c r="V1365" s="160"/>
      <c r="W1365" s="160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305</v>
      </c>
      <c r="AH1365" s="151">
        <v>0</v>
      </c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 x14ac:dyDescent="0.2">
      <c r="A1366" s="158"/>
      <c r="B1366" s="159"/>
      <c r="C1366" s="201" t="s">
        <v>3951</v>
      </c>
      <c r="D1366" s="193"/>
      <c r="E1366" s="194">
        <v>1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305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1" x14ac:dyDescent="0.2">
      <c r="A1367" s="158"/>
      <c r="B1367" s="159"/>
      <c r="C1367" s="201" t="s">
        <v>3952</v>
      </c>
      <c r="D1367" s="193"/>
      <c r="E1367" s="194">
        <v>1</v>
      </c>
      <c r="F1367" s="160"/>
      <c r="G1367" s="160"/>
      <c r="H1367" s="160"/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/>
      <c r="S1367" s="160"/>
      <c r="T1367" s="160"/>
      <c r="U1367" s="160"/>
      <c r="V1367" s="160"/>
      <c r="W1367" s="160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305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 x14ac:dyDescent="0.2">
      <c r="A1368" s="158"/>
      <c r="B1368" s="159"/>
      <c r="C1368" s="205" t="s">
        <v>394</v>
      </c>
      <c r="D1368" s="199"/>
      <c r="E1368" s="200">
        <v>47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305</v>
      </c>
      <c r="AH1368" s="151">
        <v>1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1" x14ac:dyDescent="0.2">
      <c r="A1369" s="158"/>
      <c r="B1369" s="159"/>
      <c r="C1369" s="201" t="s">
        <v>3953</v>
      </c>
      <c r="D1369" s="193"/>
      <c r="E1369" s="194">
        <v>2</v>
      </c>
      <c r="F1369" s="160"/>
      <c r="G1369" s="160"/>
      <c r="H1369" s="160"/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/>
      <c r="S1369" s="160"/>
      <c r="T1369" s="160"/>
      <c r="U1369" s="160"/>
      <c r="V1369" s="160"/>
      <c r="W1369" s="160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305</v>
      </c>
      <c r="AH1369" s="151">
        <v>0</v>
      </c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 x14ac:dyDescent="0.2">
      <c r="A1370" s="158"/>
      <c r="B1370" s="159"/>
      <c r="C1370" s="201" t="s">
        <v>3954</v>
      </c>
      <c r="D1370" s="193"/>
      <c r="E1370" s="194">
        <v>2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305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 x14ac:dyDescent="0.2">
      <c r="A1371" s="158"/>
      <c r="B1371" s="159"/>
      <c r="C1371" s="201" t="s">
        <v>3955</v>
      </c>
      <c r="D1371" s="193"/>
      <c r="E1371" s="194">
        <v>2</v>
      </c>
      <c r="F1371" s="160"/>
      <c r="G1371" s="160"/>
      <c r="H1371" s="160"/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/>
      <c r="S1371" s="160"/>
      <c r="T1371" s="160"/>
      <c r="U1371" s="160"/>
      <c r="V1371" s="160"/>
      <c r="W1371" s="160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305</v>
      </c>
      <c r="AH1371" s="151">
        <v>0</v>
      </c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 x14ac:dyDescent="0.2">
      <c r="A1372" s="158"/>
      <c r="B1372" s="159"/>
      <c r="C1372" s="201" t="s">
        <v>3956</v>
      </c>
      <c r="D1372" s="193"/>
      <c r="E1372" s="194">
        <v>2</v>
      </c>
      <c r="F1372" s="160"/>
      <c r="G1372" s="160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305</v>
      </c>
      <c r="AH1372" s="151">
        <v>0</v>
      </c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outlineLevel="1" x14ac:dyDescent="0.2">
      <c r="A1373" s="158"/>
      <c r="B1373" s="159"/>
      <c r="C1373" s="205" t="s">
        <v>394</v>
      </c>
      <c r="D1373" s="199"/>
      <c r="E1373" s="200">
        <v>8</v>
      </c>
      <c r="F1373" s="160"/>
      <c r="G1373" s="160"/>
      <c r="H1373" s="160"/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/>
      <c r="S1373" s="160"/>
      <c r="T1373" s="160"/>
      <c r="U1373" s="160"/>
      <c r="V1373" s="160"/>
      <c r="W1373" s="160"/>
      <c r="X1373" s="151"/>
      <c r="Y1373" s="151"/>
      <c r="Z1373" s="151"/>
      <c r="AA1373" s="151"/>
      <c r="AB1373" s="151"/>
      <c r="AC1373" s="151"/>
      <c r="AD1373" s="151"/>
      <c r="AE1373" s="151"/>
      <c r="AF1373" s="151"/>
      <c r="AG1373" s="151" t="s">
        <v>305</v>
      </c>
      <c r="AH1373" s="151">
        <v>1</v>
      </c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1" x14ac:dyDescent="0.2">
      <c r="A1374" s="158"/>
      <c r="B1374" s="159"/>
      <c r="C1374" s="201" t="s">
        <v>3957</v>
      </c>
      <c r="D1374" s="193"/>
      <c r="E1374" s="194">
        <v>2</v>
      </c>
      <c r="F1374" s="160"/>
      <c r="G1374" s="160"/>
      <c r="H1374" s="160"/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/>
      <c r="S1374" s="160"/>
      <c r="T1374" s="160"/>
      <c r="U1374" s="160"/>
      <c r="V1374" s="160"/>
      <c r="W1374" s="160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305</v>
      </c>
      <c r="AH1374" s="151">
        <v>0</v>
      </c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 x14ac:dyDescent="0.2">
      <c r="A1375" s="158"/>
      <c r="B1375" s="159"/>
      <c r="C1375" s="201" t="s">
        <v>3958</v>
      </c>
      <c r="D1375" s="193"/>
      <c r="E1375" s="194">
        <v>3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305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 x14ac:dyDescent="0.2">
      <c r="A1376" s="158"/>
      <c r="B1376" s="159"/>
      <c r="C1376" s="201" t="s">
        <v>3959</v>
      </c>
      <c r="D1376" s="193"/>
      <c r="E1376" s="194">
        <v>2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305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 x14ac:dyDescent="0.2">
      <c r="A1377" s="158"/>
      <c r="B1377" s="159"/>
      <c r="C1377" s="201" t="s">
        <v>3960</v>
      </c>
      <c r="D1377" s="193"/>
      <c r="E1377" s="194">
        <v>2</v>
      </c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305</v>
      </c>
      <c r="AH1377" s="151">
        <v>0</v>
      </c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 x14ac:dyDescent="0.2">
      <c r="A1378" s="158"/>
      <c r="B1378" s="159"/>
      <c r="C1378" s="205" t="s">
        <v>394</v>
      </c>
      <c r="D1378" s="199"/>
      <c r="E1378" s="200">
        <v>9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305</v>
      </c>
      <c r="AH1378" s="151">
        <v>1</v>
      </c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 x14ac:dyDescent="0.2">
      <c r="A1379" s="158"/>
      <c r="B1379" s="159"/>
      <c r="C1379" s="201" t="s">
        <v>3961</v>
      </c>
      <c r="D1379" s="193"/>
      <c r="E1379" s="194">
        <v>3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305</v>
      </c>
      <c r="AH1379" s="151">
        <v>0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 x14ac:dyDescent="0.2">
      <c r="A1380" s="158"/>
      <c r="B1380" s="159"/>
      <c r="C1380" s="201" t="s">
        <v>3962</v>
      </c>
      <c r="D1380" s="193"/>
      <c r="E1380" s="194">
        <v>2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305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 x14ac:dyDescent="0.2">
      <c r="A1381" s="158"/>
      <c r="B1381" s="159"/>
      <c r="C1381" s="201" t="s">
        <v>3963</v>
      </c>
      <c r="D1381" s="193"/>
      <c r="E1381" s="194">
        <v>3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305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 x14ac:dyDescent="0.2">
      <c r="A1382" s="158"/>
      <c r="B1382" s="159"/>
      <c r="C1382" s="201" t="s">
        <v>3964</v>
      </c>
      <c r="D1382" s="193"/>
      <c r="E1382" s="194">
        <v>3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305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 x14ac:dyDescent="0.2">
      <c r="A1383" s="158"/>
      <c r="B1383" s="159"/>
      <c r="C1383" s="201" t="s">
        <v>3965</v>
      </c>
      <c r="D1383" s="193"/>
      <c r="E1383" s="194">
        <v>2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305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 x14ac:dyDescent="0.2">
      <c r="A1384" s="158"/>
      <c r="B1384" s="159"/>
      <c r="C1384" s="201" t="s">
        <v>3966</v>
      </c>
      <c r="D1384" s="193"/>
      <c r="E1384" s="194">
        <v>1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305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 x14ac:dyDescent="0.2">
      <c r="A1385" s="158"/>
      <c r="B1385" s="159"/>
      <c r="C1385" s="201" t="s">
        <v>3967</v>
      </c>
      <c r="D1385" s="193"/>
      <c r="E1385" s="194">
        <v>1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305</v>
      </c>
      <c r="AH1385" s="151">
        <v>0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 x14ac:dyDescent="0.2">
      <c r="A1386" s="158"/>
      <c r="B1386" s="159"/>
      <c r="C1386" s="205" t="s">
        <v>394</v>
      </c>
      <c r="D1386" s="199"/>
      <c r="E1386" s="200">
        <v>15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305</v>
      </c>
      <c r="AH1386" s="151">
        <v>1</v>
      </c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1" x14ac:dyDescent="0.2">
      <c r="A1387" s="158"/>
      <c r="B1387" s="159"/>
      <c r="C1387" s="201" t="s">
        <v>3968</v>
      </c>
      <c r="D1387" s="193"/>
      <c r="E1387" s="194">
        <v>3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305</v>
      </c>
      <c r="AH1387" s="151">
        <v>0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 x14ac:dyDescent="0.2">
      <c r="A1388" s="158"/>
      <c r="B1388" s="159"/>
      <c r="C1388" s="201" t="s">
        <v>3969</v>
      </c>
      <c r="D1388" s="193"/>
      <c r="E1388" s="194">
        <v>2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305</v>
      </c>
      <c r="AH1388" s="151">
        <v>0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 x14ac:dyDescent="0.2">
      <c r="A1389" s="158"/>
      <c r="B1389" s="159"/>
      <c r="C1389" s="201" t="s">
        <v>3873</v>
      </c>
      <c r="D1389" s="193"/>
      <c r="E1389" s="194">
        <v>2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305</v>
      </c>
      <c r="AH1389" s="151">
        <v>0</v>
      </c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 x14ac:dyDescent="0.2">
      <c r="A1390" s="158"/>
      <c r="B1390" s="159"/>
      <c r="C1390" s="205" t="s">
        <v>394</v>
      </c>
      <c r="D1390" s="199"/>
      <c r="E1390" s="200">
        <v>7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305</v>
      </c>
      <c r="AH1390" s="151">
        <v>1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 x14ac:dyDescent="0.2">
      <c r="A1391" s="158"/>
      <c r="B1391" s="159"/>
      <c r="C1391" s="201" t="s">
        <v>3970</v>
      </c>
      <c r="D1391" s="193"/>
      <c r="E1391" s="194">
        <v>2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305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 x14ac:dyDescent="0.2">
      <c r="A1392" s="158"/>
      <c r="B1392" s="159"/>
      <c r="C1392" s="205" t="s">
        <v>394</v>
      </c>
      <c r="D1392" s="199"/>
      <c r="E1392" s="200">
        <v>2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305</v>
      </c>
      <c r="AH1392" s="151">
        <v>1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 x14ac:dyDescent="0.2">
      <c r="A1393" s="158"/>
      <c r="B1393" s="159"/>
      <c r="C1393" s="201" t="s">
        <v>3971</v>
      </c>
      <c r="D1393" s="193"/>
      <c r="E1393" s="194">
        <v>2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305</v>
      </c>
      <c r="AH1393" s="151">
        <v>0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 x14ac:dyDescent="0.2">
      <c r="A1394" s="158"/>
      <c r="B1394" s="159"/>
      <c r="C1394" s="201" t="s">
        <v>3972</v>
      </c>
      <c r="D1394" s="193"/>
      <c r="E1394" s="194">
        <v>2</v>
      </c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305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 x14ac:dyDescent="0.2">
      <c r="A1395" s="158"/>
      <c r="B1395" s="159"/>
      <c r="C1395" s="201" t="s">
        <v>3973</v>
      </c>
      <c r="D1395" s="193"/>
      <c r="E1395" s="194">
        <v>2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305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1" x14ac:dyDescent="0.2">
      <c r="A1396" s="158"/>
      <c r="B1396" s="159"/>
      <c r="C1396" s="205" t="s">
        <v>394</v>
      </c>
      <c r="D1396" s="199"/>
      <c r="E1396" s="200">
        <v>6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305</v>
      </c>
      <c r="AH1396" s="151">
        <v>1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ht="22.5" outlineLevel="1" x14ac:dyDescent="0.2">
      <c r="A1397" s="171">
        <v>39</v>
      </c>
      <c r="B1397" s="172" t="s">
        <v>3974</v>
      </c>
      <c r="C1397" s="188" t="s">
        <v>3975</v>
      </c>
      <c r="D1397" s="173" t="s">
        <v>342</v>
      </c>
      <c r="E1397" s="174">
        <v>759.7</v>
      </c>
      <c r="F1397" s="175"/>
      <c r="G1397" s="176">
        <f>ROUND(E1397*F1397,2)</f>
        <v>0</v>
      </c>
      <c r="H1397" s="175"/>
      <c r="I1397" s="176">
        <f>ROUND(E1397*H1397,2)</f>
        <v>0</v>
      </c>
      <c r="J1397" s="175"/>
      <c r="K1397" s="176">
        <f>ROUND(E1397*J1397,2)</f>
        <v>0</v>
      </c>
      <c r="L1397" s="176">
        <v>21</v>
      </c>
      <c r="M1397" s="176">
        <f>G1397*(1+L1397/100)</f>
        <v>0</v>
      </c>
      <c r="N1397" s="176">
        <v>0</v>
      </c>
      <c r="O1397" s="176">
        <f>ROUND(E1397*N1397,2)</f>
        <v>0</v>
      </c>
      <c r="P1397" s="176">
        <v>0</v>
      </c>
      <c r="Q1397" s="176">
        <f>ROUND(E1397*P1397,2)</f>
        <v>0</v>
      </c>
      <c r="R1397" s="176" t="s">
        <v>2140</v>
      </c>
      <c r="S1397" s="176" t="s">
        <v>239</v>
      </c>
      <c r="T1397" s="177" t="s">
        <v>300</v>
      </c>
      <c r="U1397" s="160">
        <v>7.9000000000000001E-2</v>
      </c>
      <c r="V1397" s="160">
        <f>ROUND(E1397*U1397,2)</f>
        <v>60.02</v>
      </c>
      <c r="W1397" s="160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301</v>
      </c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1" x14ac:dyDescent="0.2">
      <c r="A1398" s="158"/>
      <c r="B1398" s="159"/>
      <c r="C1398" s="265" t="s">
        <v>3431</v>
      </c>
      <c r="D1398" s="266"/>
      <c r="E1398" s="266"/>
      <c r="F1398" s="266"/>
      <c r="G1398" s="266"/>
      <c r="H1398" s="160"/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0"/>
      <c r="S1398" s="160"/>
      <c r="T1398" s="160"/>
      <c r="U1398" s="160"/>
      <c r="V1398" s="160"/>
      <c r="W1398" s="160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303</v>
      </c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 x14ac:dyDescent="0.2">
      <c r="A1399" s="158"/>
      <c r="B1399" s="159"/>
      <c r="C1399" s="201" t="s">
        <v>3976</v>
      </c>
      <c r="D1399" s="193"/>
      <c r="E1399" s="194">
        <v>759.7</v>
      </c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305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ht="22.5" outlineLevel="1" x14ac:dyDescent="0.2">
      <c r="A1400" s="171">
        <v>40</v>
      </c>
      <c r="B1400" s="172" t="s">
        <v>3429</v>
      </c>
      <c r="C1400" s="188" t="s">
        <v>3430</v>
      </c>
      <c r="D1400" s="173" t="s">
        <v>342</v>
      </c>
      <c r="E1400" s="174">
        <v>129.1</v>
      </c>
      <c r="F1400" s="175"/>
      <c r="G1400" s="176">
        <f>ROUND(E1400*F1400,2)</f>
        <v>0</v>
      </c>
      <c r="H1400" s="175"/>
      <c r="I1400" s="176">
        <f>ROUND(E1400*H1400,2)</f>
        <v>0</v>
      </c>
      <c r="J1400" s="175"/>
      <c r="K1400" s="176">
        <f>ROUND(E1400*J1400,2)</f>
        <v>0</v>
      </c>
      <c r="L1400" s="176">
        <v>21</v>
      </c>
      <c r="M1400" s="176">
        <f>G1400*(1+L1400/100)</f>
        <v>0</v>
      </c>
      <c r="N1400" s="176">
        <v>0</v>
      </c>
      <c r="O1400" s="176">
        <f>ROUND(E1400*N1400,2)</f>
        <v>0</v>
      </c>
      <c r="P1400" s="176">
        <v>0</v>
      </c>
      <c r="Q1400" s="176">
        <f>ROUND(E1400*P1400,2)</f>
        <v>0</v>
      </c>
      <c r="R1400" s="176" t="s">
        <v>2140</v>
      </c>
      <c r="S1400" s="176" t="s">
        <v>239</v>
      </c>
      <c r="T1400" s="177" t="s">
        <v>300</v>
      </c>
      <c r="U1400" s="160">
        <v>9.1999999999999998E-2</v>
      </c>
      <c r="V1400" s="160">
        <f>ROUND(E1400*U1400,2)</f>
        <v>11.88</v>
      </c>
      <c r="W1400" s="160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415</v>
      </c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 x14ac:dyDescent="0.2">
      <c r="A1401" s="158"/>
      <c r="B1401" s="159"/>
      <c r="C1401" s="265" t="s">
        <v>3431</v>
      </c>
      <c r="D1401" s="266"/>
      <c r="E1401" s="266"/>
      <c r="F1401" s="266"/>
      <c r="G1401" s="266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303</v>
      </c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 x14ac:dyDescent="0.2">
      <c r="A1402" s="158"/>
      <c r="B1402" s="159"/>
      <c r="C1402" s="201" t="s">
        <v>3932</v>
      </c>
      <c r="D1402" s="193"/>
      <c r="E1402" s="194">
        <v>129.1</v>
      </c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305</v>
      </c>
      <c r="AH1402" s="151">
        <v>0</v>
      </c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ht="33.75" outlineLevel="1" x14ac:dyDescent="0.2">
      <c r="A1403" s="171">
        <v>41</v>
      </c>
      <c r="B1403" s="172" t="s">
        <v>3977</v>
      </c>
      <c r="C1403" s="188" t="s">
        <v>3978</v>
      </c>
      <c r="D1403" s="173" t="s">
        <v>3434</v>
      </c>
      <c r="E1403" s="174">
        <v>7</v>
      </c>
      <c r="F1403" s="175"/>
      <c r="G1403" s="176">
        <f>ROUND(E1403*F1403,2)</f>
        <v>0</v>
      </c>
      <c r="H1403" s="175"/>
      <c r="I1403" s="176">
        <f>ROUND(E1403*H1403,2)</f>
        <v>0</v>
      </c>
      <c r="J1403" s="175"/>
      <c r="K1403" s="176">
        <f>ROUND(E1403*J1403,2)</f>
        <v>0</v>
      </c>
      <c r="L1403" s="176">
        <v>21</v>
      </c>
      <c r="M1403" s="176">
        <f>G1403*(1+L1403/100)</f>
        <v>0</v>
      </c>
      <c r="N1403" s="176">
        <v>1.7000000000000001E-4</v>
      </c>
      <c r="O1403" s="176">
        <f>ROUND(E1403*N1403,2)</f>
        <v>0</v>
      </c>
      <c r="P1403" s="176">
        <v>0</v>
      </c>
      <c r="Q1403" s="176">
        <f>ROUND(E1403*P1403,2)</f>
        <v>0</v>
      </c>
      <c r="R1403" s="176" t="s">
        <v>2140</v>
      </c>
      <c r="S1403" s="176" t="s">
        <v>239</v>
      </c>
      <c r="T1403" s="177" t="s">
        <v>300</v>
      </c>
      <c r="U1403" s="160">
        <v>7.1</v>
      </c>
      <c r="V1403" s="160">
        <f>ROUND(E1403*U1403,2)</f>
        <v>49.7</v>
      </c>
      <c r="W1403" s="160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415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 x14ac:dyDescent="0.2">
      <c r="A1404" s="158"/>
      <c r="B1404" s="159"/>
      <c r="C1404" s="265" t="s">
        <v>3431</v>
      </c>
      <c r="D1404" s="266"/>
      <c r="E1404" s="266"/>
      <c r="F1404" s="266"/>
      <c r="G1404" s="266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303</v>
      </c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ht="33.75" outlineLevel="1" x14ac:dyDescent="0.2">
      <c r="A1405" s="171">
        <v>42</v>
      </c>
      <c r="B1405" s="172" t="s">
        <v>3432</v>
      </c>
      <c r="C1405" s="188" t="s">
        <v>3433</v>
      </c>
      <c r="D1405" s="173" t="s">
        <v>3434</v>
      </c>
      <c r="E1405" s="174">
        <v>2</v>
      </c>
      <c r="F1405" s="175"/>
      <c r="G1405" s="176">
        <f>ROUND(E1405*F1405,2)</f>
        <v>0</v>
      </c>
      <c r="H1405" s="175"/>
      <c r="I1405" s="176">
        <f>ROUND(E1405*H1405,2)</f>
        <v>0</v>
      </c>
      <c r="J1405" s="175"/>
      <c r="K1405" s="176">
        <f>ROUND(E1405*J1405,2)</f>
        <v>0</v>
      </c>
      <c r="L1405" s="176">
        <v>21</v>
      </c>
      <c r="M1405" s="176">
        <f>G1405*(1+L1405/100)</f>
        <v>0</v>
      </c>
      <c r="N1405" s="176">
        <v>3.2000000000000003E-4</v>
      </c>
      <c r="O1405" s="176">
        <f>ROUND(E1405*N1405,2)</f>
        <v>0</v>
      </c>
      <c r="P1405" s="176">
        <v>0</v>
      </c>
      <c r="Q1405" s="176">
        <f>ROUND(E1405*P1405,2)</f>
        <v>0</v>
      </c>
      <c r="R1405" s="176" t="s">
        <v>2140</v>
      </c>
      <c r="S1405" s="176" t="s">
        <v>239</v>
      </c>
      <c r="T1405" s="177" t="s">
        <v>300</v>
      </c>
      <c r="U1405" s="160">
        <v>8.1999999999999993</v>
      </c>
      <c r="V1405" s="160">
        <f>ROUND(E1405*U1405,2)</f>
        <v>16.399999999999999</v>
      </c>
      <c r="W1405" s="160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415</v>
      </c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1" x14ac:dyDescent="0.2">
      <c r="A1406" s="158"/>
      <c r="B1406" s="159"/>
      <c r="C1406" s="265" t="s">
        <v>3431</v>
      </c>
      <c r="D1406" s="266"/>
      <c r="E1406" s="266"/>
      <c r="F1406" s="266"/>
      <c r="G1406" s="266"/>
      <c r="H1406" s="160"/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/>
      <c r="S1406" s="160"/>
      <c r="T1406" s="160"/>
      <c r="U1406" s="160"/>
      <c r="V1406" s="160"/>
      <c r="W1406" s="160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303</v>
      </c>
      <c r="AH1406" s="151"/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ht="22.5" outlineLevel="1" x14ac:dyDescent="0.2">
      <c r="A1407" s="171">
        <v>43</v>
      </c>
      <c r="B1407" s="172" t="s">
        <v>3979</v>
      </c>
      <c r="C1407" s="188" t="s">
        <v>3980</v>
      </c>
      <c r="D1407" s="173" t="s">
        <v>252</v>
      </c>
      <c r="E1407" s="174">
        <v>24.72</v>
      </c>
      <c r="F1407" s="175"/>
      <c r="G1407" s="176">
        <f>ROUND(E1407*F1407,2)</f>
        <v>0</v>
      </c>
      <c r="H1407" s="175"/>
      <c r="I1407" s="176">
        <f>ROUND(E1407*H1407,2)</f>
        <v>0</v>
      </c>
      <c r="J1407" s="175"/>
      <c r="K1407" s="176">
        <f>ROUND(E1407*J1407,2)</f>
        <v>0</v>
      </c>
      <c r="L1407" s="176">
        <v>21</v>
      </c>
      <c r="M1407" s="176">
        <f>G1407*(1+L1407/100)</f>
        <v>0</v>
      </c>
      <c r="N1407" s="176">
        <v>1.7399999999999999E-2</v>
      </c>
      <c r="O1407" s="176">
        <f>ROUND(E1407*N1407,2)</f>
        <v>0.43</v>
      </c>
      <c r="P1407" s="176">
        <v>0</v>
      </c>
      <c r="Q1407" s="176">
        <f>ROUND(E1407*P1407,2)</f>
        <v>0</v>
      </c>
      <c r="R1407" s="176" t="s">
        <v>459</v>
      </c>
      <c r="S1407" s="176" t="s">
        <v>239</v>
      </c>
      <c r="T1407" s="177" t="s">
        <v>300</v>
      </c>
      <c r="U1407" s="160">
        <v>0</v>
      </c>
      <c r="V1407" s="160">
        <f>ROUND(E1407*U1407,2)</f>
        <v>0</v>
      </c>
      <c r="W1407" s="160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460</v>
      </c>
      <c r="AH1407" s="151"/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 x14ac:dyDescent="0.2">
      <c r="A1408" s="158"/>
      <c r="B1408" s="159"/>
      <c r="C1408" s="202" t="s">
        <v>319</v>
      </c>
      <c r="D1408" s="195"/>
      <c r="E1408" s="196"/>
      <c r="F1408" s="160"/>
      <c r="G1408" s="160"/>
      <c r="H1408" s="160"/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/>
      <c r="S1408" s="160"/>
      <c r="T1408" s="160"/>
      <c r="U1408" s="160"/>
      <c r="V1408" s="160"/>
      <c r="W1408" s="160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305</v>
      </c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 x14ac:dyDescent="0.2">
      <c r="A1409" s="158"/>
      <c r="B1409" s="159"/>
      <c r="C1409" s="203" t="s">
        <v>3981</v>
      </c>
      <c r="D1409" s="195"/>
      <c r="E1409" s="196">
        <v>13</v>
      </c>
      <c r="F1409" s="160"/>
      <c r="G1409" s="160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305</v>
      </c>
      <c r="AH1409" s="151">
        <v>2</v>
      </c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outlineLevel="1" x14ac:dyDescent="0.2">
      <c r="A1410" s="158"/>
      <c r="B1410" s="159"/>
      <c r="C1410" s="203" t="s">
        <v>3982</v>
      </c>
      <c r="D1410" s="195"/>
      <c r="E1410" s="196">
        <v>11</v>
      </c>
      <c r="F1410" s="160"/>
      <c r="G1410" s="160"/>
      <c r="H1410" s="160"/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/>
      <c r="S1410" s="160"/>
      <c r="T1410" s="160"/>
      <c r="U1410" s="160"/>
      <c r="V1410" s="160"/>
      <c r="W1410" s="160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305</v>
      </c>
      <c r="AH1410" s="151">
        <v>2</v>
      </c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 x14ac:dyDescent="0.2">
      <c r="A1411" s="158"/>
      <c r="B1411" s="159"/>
      <c r="C1411" s="204" t="s">
        <v>322</v>
      </c>
      <c r="D1411" s="197"/>
      <c r="E1411" s="198">
        <v>24</v>
      </c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305</v>
      </c>
      <c r="AH1411" s="151">
        <v>3</v>
      </c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 x14ac:dyDescent="0.2">
      <c r="A1412" s="158"/>
      <c r="B1412" s="159"/>
      <c r="C1412" s="202" t="s">
        <v>323</v>
      </c>
      <c r="D1412" s="195"/>
      <c r="E1412" s="196"/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305</v>
      </c>
      <c r="AH1412" s="151"/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 x14ac:dyDescent="0.2">
      <c r="A1413" s="158"/>
      <c r="B1413" s="159"/>
      <c r="C1413" s="201" t="s">
        <v>3983</v>
      </c>
      <c r="D1413" s="193"/>
      <c r="E1413" s="194">
        <v>24.72</v>
      </c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305</v>
      </c>
      <c r="AH1413" s="151">
        <v>0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ht="22.5" outlineLevel="1" x14ac:dyDescent="0.2">
      <c r="A1414" s="171">
        <v>44</v>
      </c>
      <c r="B1414" s="172" t="s">
        <v>3984</v>
      </c>
      <c r="C1414" s="188" t="s">
        <v>3985</v>
      </c>
      <c r="D1414" s="173" t="s">
        <v>252</v>
      </c>
      <c r="E1414" s="174">
        <v>20.6</v>
      </c>
      <c r="F1414" s="175"/>
      <c r="G1414" s="176">
        <f>ROUND(E1414*F1414,2)</f>
        <v>0</v>
      </c>
      <c r="H1414" s="175"/>
      <c r="I1414" s="176">
        <f>ROUND(E1414*H1414,2)</f>
        <v>0</v>
      </c>
      <c r="J1414" s="175"/>
      <c r="K1414" s="176">
        <f>ROUND(E1414*J1414,2)</f>
        <v>0</v>
      </c>
      <c r="L1414" s="176">
        <v>21</v>
      </c>
      <c r="M1414" s="176">
        <f>G1414*(1+L1414/100)</f>
        <v>0</v>
      </c>
      <c r="N1414" s="176">
        <v>3.4700000000000002E-2</v>
      </c>
      <c r="O1414" s="176">
        <f>ROUND(E1414*N1414,2)</f>
        <v>0.71</v>
      </c>
      <c r="P1414" s="176">
        <v>0</v>
      </c>
      <c r="Q1414" s="176">
        <f>ROUND(E1414*P1414,2)</f>
        <v>0</v>
      </c>
      <c r="R1414" s="176" t="s">
        <v>459</v>
      </c>
      <c r="S1414" s="176" t="s">
        <v>239</v>
      </c>
      <c r="T1414" s="177" t="s">
        <v>300</v>
      </c>
      <c r="U1414" s="160">
        <v>0</v>
      </c>
      <c r="V1414" s="160">
        <f>ROUND(E1414*U1414,2)</f>
        <v>0</v>
      </c>
      <c r="W1414" s="160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460</v>
      </c>
      <c r="AH1414" s="151"/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 x14ac:dyDescent="0.2">
      <c r="A1415" s="158"/>
      <c r="B1415" s="159"/>
      <c r="C1415" s="201" t="s">
        <v>3986</v>
      </c>
      <c r="D1415" s="193"/>
      <c r="E1415" s="194">
        <v>20.6</v>
      </c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305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ht="22.5" outlineLevel="1" x14ac:dyDescent="0.2">
      <c r="A1416" s="171">
        <v>45</v>
      </c>
      <c r="B1416" s="172" t="s">
        <v>3987</v>
      </c>
      <c r="C1416" s="188" t="s">
        <v>3988</v>
      </c>
      <c r="D1416" s="173" t="s">
        <v>252</v>
      </c>
      <c r="E1416" s="174">
        <v>14.42</v>
      </c>
      <c r="F1416" s="175"/>
      <c r="G1416" s="176">
        <f>ROUND(E1416*F1416,2)</f>
        <v>0</v>
      </c>
      <c r="H1416" s="175"/>
      <c r="I1416" s="176">
        <f>ROUND(E1416*H1416,2)</f>
        <v>0</v>
      </c>
      <c r="J1416" s="175"/>
      <c r="K1416" s="176">
        <f>ROUND(E1416*J1416,2)</f>
        <v>0</v>
      </c>
      <c r="L1416" s="176">
        <v>21</v>
      </c>
      <c r="M1416" s="176">
        <f>G1416*(1+L1416/100)</f>
        <v>0</v>
      </c>
      <c r="N1416" s="176">
        <v>1.95E-2</v>
      </c>
      <c r="O1416" s="176">
        <f>ROUND(E1416*N1416,2)</f>
        <v>0.28000000000000003</v>
      </c>
      <c r="P1416" s="176">
        <v>0</v>
      </c>
      <c r="Q1416" s="176">
        <f>ROUND(E1416*P1416,2)</f>
        <v>0</v>
      </c>
      <c r="R1416" s="176" t="s">
        <v>459</v>
      </c>
      <c r="S1416" s="176" t="s">
        <v>239</v>
      </c>
      <c r="T1416" s="177" t="s">
        <v>300</v>
      </c>
      <c r="U1416" s="160">
        <v>0</v>
      </c>
      <c r="V1416" s="160">
        <f>ROUND(E1416*U1416,2)</f>
        <v>0</v>
      </c>
      <c r="W1416" s="160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460</v>
      </c>
      <c r="AH1416" s="151"/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1" x14ac:dyDescent="0.2">
      <c r="A1417" s="158"/>
      <c r="B1417" s="159"/>
      <c r="C1417" s="201" t="s">
        <v>3989</v>
      </c>
      <c r="D1417" s="193"/>
      <c r="E1417" s="194">
        <v>14.42</v>
      </c>
      <c r="F1417" s="160"/>
      <c r="G1417" s="160"/>
      <c r="H1417" s="160"/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/>
      <c r="S1417" s="160"/>
      <c r="T1417" s="160"/>
      <c r="U1417" s="160"/>
      <c r="V1417" s="160"/>
      <c r="W1417" s="160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305</v>
      </c>
      <c r="AH1417" s="151">
        <v>0</v>
      </c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ht="22.5" outlineLevel="1" x14ac:dyDescent="0.2">
      <c r="A1418" s="171">
        <v>46</v>
      </c>
      <c r="B1418" s="172" t="s">
        <v>3990</v>
      </c>
      <c r="C1418" s="188" t="s">
        <v>3991</v>
      </c>
      <c r="D1418" s="173" t="s">
        <v>252</v>
      </c>
      <c r="E1418" s="174">
        <v>15.45</v>
      </c>
      <c r="F1418" s="175"/>
      <c r="G1418" s="176">
        <f>ROUND(E1418*F1418,2)</f>
        <v>0</v>
      </c>
      <c r="H1418" s="175"/>
      <c r="I1418" s="176">
        <f>ROUND(E1418*H1418,2)</f>
        <v>0</v>
      </c>
      <c r="J1418" s="175"/>
      <c r="K1418" s="176">
        <f>ROUND(E1418*J1418,2)</f>
        <v>0</v>
      </c>
      <c r="L1418" s="176">
        <v>21</v>
      </c>
      <c r="M1418" s="176">
        <f>G1418*(1+L1418/100)</f>
        <v>0</v>
      </c>
      <c r="N1418" s="176">
        <v>3.4299999999999997E-2</v>
      </c>
      <c r="O1418" s="176">
        <f>ROUND(E1418*N1418,2)</f>
        <v>0.53</v>
      </c>
      <c r="P1418" s="176">
        <v>0</v>
      </c>
      <c r="Q1418" s="176">
        <f>ROUND(E1418*P1418,2)</f>
        <v>0</v>
      </c>
      <c r="R1418" s="176" t="s">
        <v>459</v>
      </c>
      <c r="S1418" s="176" t="s">
        <v>239</v>
      </c>
      <c r="T1418" s="177" t="s">
        <v>300</v>
      </c>
      <c r="U1418" s="160">
        <v>0</v>
      </c>
      <c r="V1418" s="160">
        <f>ROUND(E1418*U1418,2)</f>
        <v>0</v>
      </c>
      <c r="W1418" s="160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460</v>
      </c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outlineLevel="1" x14ac:dyDescent="0.2">
      <c r="A1419" s="158"/>
      <c r="B1419" s="159"/>
      <c r="C1419" s="201" t="s">
        <v>3992</v>
      </c>
      <c r="D1419" s="193"/>
      <c r="E1419" s="194">
        <v>15.45</v>
      </c>
      <c r="F1419" s="160"/>
      <c r="G1419" s="160"/>
      <c r="H1419" s="160"/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/>
      <c r="S1419" s="160"/>
      <c r="T1419" s="160"/>
      <c r="U1419" s="160"/>
      <c r="V1419" s="160"/>
      <c r="W1419" s="160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305</v>
      </c>
      <c r="AH1419" s="151">
        <v>0</v>
      </c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ht="22.5" outlineLevel="1" x14ac:dyDescent="0.2">
      <c r="A1420" s="171">
        <v>47</v>
      </c>
      <c r="B1420" s="172" t="s">
        <v>3435</v>
      </c>
      <c r="C1420" s="188" t="s">
        <v>3436</v>
      </c>
      <c r="D1420" s="173" t="s">
        <v>252</v>
      </c>
      <c r="E1420" s="174">
        <v>14.42</v>
      </c>
      <c r="F1420" s="175"/>
      <c r="G1420" s="176">
        <f>ROUND(E1420*F1420,2)</f>
        <v>0</v>
      </c>
      <c r="H1420" s="175"/>
      <c r="I1420" s="176">
        <f>ROUND(E1420*H1420,2)</f>
        <v>0</v>
      </c>
      <c r="J1420" s="175"/>
      <c r="K1420" s="176">
        <f>ROUND(E1420*J1420,2)</f>
        <v>0</v>
      </c>
      <c r="L1420" s="176">
        <v>21</v>
      </c>
      <c r="M1420" s="176">
        <f>G1420*(1+L1420/100)</f>
        <v>0</v>
      </c>
      <c r="N1420" s="176">
        <v>3.15E-2</v>
      </c>
      <c r="O1420" s="176">
        <f>ROUND(E1420*N1420,2)</f>
        <v>0.45</v>
      </c>
      <c r="P1420" s="176">
        <v>0</v>
      </c>
      <c r="Q1420" s="176">
        <f>ROUND(E1420*P1420,2)</f>
        <v>0</v>
      </c>
      <c r="R1420" s="176" t="s">
        <v>459</v>
      </c>
      <c r="S1420" s="176" t="s">
        <v>239</v>
      </c>
      <c r="T1420" s="177" t="s">
        <v>300</v>
      </c>
      <c r="U1420" s="160">
        <v>0</v>
      </c>
      <c r="V1420" s="160">
        <f>ROUND(E1420*U1420,2)</f>
        <v>0</v>
      </c>
      <c r="W1420" s="160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460</v>
      </c>
      <c r="AH1420" s="151"/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1" x14ac:dyDescent="0.2">
      <c r="A1421" s="158"/>
      <c r="B1421" s="159"/>
      <c r="C1421" s="201" t="s">
        <v>3993</v>
      </c>
      <c r="D1421" s="193"/>
      <c r="E1421" s="194">
        <v>14.42</v>
      </c>
      <c r="F1421" s="160"/>
      <c r="G1421" s="160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/>
      <c r="S1421" s="160"/>
      <c r="T1421" s="160"/>
      <c r="U1421" s="160"/>
      <c r="V1421" s="160"/>
      <c r="W1421" s="160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305</v>
      </c>
      <c r="AH1421" s="151">
        <v>0</v>
      </c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ht="22.5" outlineLevel="1" x14ac:dyDescent="0.2">
      <c r="A1422" s="171">
        <v>48</v>
      </c>
      <c r="B1422" s="172" t="s">
        <v>3438</v>
      </c>
      <c r="C1422" s="188" t="s">
        <v>3439</v>
      </c>
      <c r="D1422" s="173" t="s">
        <v>252</v>
      </c>
      <c r="E1422" s="174">
        <v>15.45</v>
      </c>
      <c r="F1422" s="175"/>
      <c r="G1422" s="176">
        <f>ROUND(E1422*F1422,2)</f>
        <v>0</v>
      </c>
      <c r="H1422" s="175"/>
      <c r="I1422" s="176">
        <f>ROUND(E1422*H1422,2)</f>
        <v>0</v>
      </c>
      <c r="J1422" s="175"/>
      <c r="K1422" s="176">
        <f>ROUND(E1422*J1422,2)</f>
        <v>0</v>
      </c>
      <c r="L1422" s="176">
        <v>21</v>
      </c>
      <c r="M1422" s="176">
        <f>G1422*(1+L1422/100)</f>
        <v>0</v>
      </c>
      <c r="N1422" s="176">
        <v>6.3E-2</v>
      </c>
      <c r="O1422" s="176">
        <f>ROUND(E1422*N1422,2)</f>
        <v>0.97</v>
      </c>
      <c r="P1422" s="176">
        <v>0</v>
      </c>
      <c r="Q1422" s="176">
        <f>ROUND(E1422*P1422,2)</f>
        <v>0</v>
      </c>
      <c r="R1422" s="176" t="s">
        <v>459</v>
      </c>
      <c r="S1422" s="176" t="s">
        <v>239</v>
      </c>
      <c r="T1422" s="177" t="s">
        <v>300</v>
      </c>
      <c r="U1422" s="160">
        <v>0</v>
      </c>
      <c r="V1422" s="160">
        <f>ROUND(E1422*U1422,2)</f>
        <v>0</v>
      </c>
      <c r="W1422" s="160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460</v>
      </c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1" x14ac:dyDescent="0.2">
      <c r="A1423" s="158"/>
      <c r="B1423" s="159"/>
      <c r="C1423" s="201" t="s">
        <v>3994</v>
      </c>
      <c r="D1423" s="193"/>
      <c r="E1423" s="194">
        <v>15.45</v>
      </c>
      <c r="F1423" s="160"/>
      <c r="G1423" s="160"/>
      <c r="H1423" s="160"/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/>
      <c r="S1423" s="160"/>
      <c r="T1423" s="160"/>
      <c r="U1423" s="160"/>
      <c r="V1423" s="160"/>
      <c r="W1423" s="160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305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ht="22.5" outlineLevel="1" x14ac:dyDescent="0.2">
      <c r="A1424" s="171">
        <v>49</v>
      </c>
      <c r="B1424" s="172" t="s">
        <v>3995</v>
      </c>
      <c r="C1424" s="188" t="s">
        <v>3996</v>
      </c>
      <c r="D1424" s="173" t="s">
        <v>252</v>
      </c>
      <c r="E1424" s="174">
        <v>31.93</v>
      </c>
      <c r="F1424" s="175"/>
      <c r="G1424" s="176">
        <f>ROUND(E1424*F1424,2)</f>
        <v>0</v>
      </c>
      <c r="H1424" s="175"/>
      <c r="I1424" s="176">
        <f>ROUND(E1424*H1424,2)</f>
        <v>0</v>
      </c>
      <c r="J1424" s="175"/>
      <c r="K1424" s="176">
        <f>ROUND(E1424*J1424,2)</f>
        <v>0</v>
      </c>
      <c r="L1424" s="176">
        <v>21</v>
      </c>
      <c r="M1424" s="176">
        <f>G1424*(1+L1424/100)</f>
        <v>0</v>
      </c>
      <c r="N1424" s="176">
        <v>7.7999999999999996E-3</v>
      </c>
      <c r="O1424" s="176">
        <f>ROUND(E1424*N1424,2)</f>
        <v>0.25</v>
      </c>
      <c r="P1424" s="176">
        <v>0</v>
      </c>
      <c r="Q1424" s="176">
        <f>ROUND(E1424*P1424,2)</f>
        <v>0</v>
      </c>
      <c r="R1424" s="176" t="s">
        <v>459</v>
      </c>
      <c r="S1424" s="176" t="s">
        <v>239</v>
      </c>
      <c r="T1424" s="177" t="s">
        <v>300</v>
      </c>
      <c r="U1424" s="160">
        <v>0</v>
      </c>
      <c r="V1424" s="160">
        <f>ROUND(E1424*U1424,2)</f>
        <v>0</v>
      </c>
      <c r="W1424" s="160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460</v>
      </c>
      <c r="AH1424" s="151"/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1" x14ac:dyDescent="0.2">
      <c r="A1425" s="158"/>
      <c r="B1425" s="159"/>
      <c r="C1425" s="202" t="s">
        <v>319</v>
      </c>
      <c r="D1425" s="195"/>
      <c r="E1425" s="196"/>
      <c r="F1425" s="160"/>
      <c r="G1425" s="160"/>
      <c r="H1425" s="160"/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/>
      <c r="S1425" s="160"/>
      <c r="T1425" s="160"/>
      <c r="U1425" s="160"/>
      <c r="V1425" s="160"/>
      <c r="W1425" s="160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305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1" x14ac:dyDescent="0.2">
      <c r="A1426" s="158"/>
      <c r="B1426" s="159"/>
      <c r="C1426" s="203" t="s">
        <v>3997</v>
      </c>
      <c r="D1426" s="195"/>
      <c r="E1426" s="196">
        <v>20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305</v>
      </c>
      <c r="AH1426" s="151">
        <v>2</v>
      </c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outlineLevel="1" x14ac:dyDescent="0.2">
      <c r="A1427" s="158"/>
      <c r="B1427" s="159"/>
      <c r="C1427" s="203" t="s">
        <v>3998</v>
      </c>
      <c r="D1427" s="195"/>
      <c r="E1427" s="196">
        <v>5</v>
      </c>
      <c r="F1427" s="160"/>
      <c r="G1427" s="160"/>
      <c r="H1427" s="160"/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/>
      <c r="S1427" s="160"/>
      <c r="T1427" s="160"/>
      <c r="U1427" s="160"/>
      <c r="V1427" s="160"/>
      <c r="W1427" s="160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305</v>
      </c>
      <c r="AH1427" s="151">
        <v>2</v>
      </c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outlineLevel="1" x14ac:dyDescent="0.2">
      <c r="A1428" s="158"/>
      <c r="B1428" s="159"/>
      <c r="C1428" s="203" t="s">
        <v>3999</v>
      </c>
      <c r="D1428" s="195"/>
      <c r="E1428" s="196">
        <v>4</v>
      </c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305</v>
      </c>
      <c r="AH1428" s="151">
        <v>2</v>
      </c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 x14ac:dyDescent="0.2">
      <c r="A1429" s="158"/>
      <c r="B1429" s="159"/>
      <c r="C1429" s="203" t="s">
        <v>4000</v>
      </c>
      <c r="D1429" s="195"/>
      <c r="E1429" s="196">
        <v>2</v>
      </c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305</v>
      </c>
      <c r="AH1429" s="151">
        <v>2</v>
      </c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1" x14ac:dyDescent="0.2">
      <c r="A1430" s="158"/>
      <c r="B1430" s="159"/>
      <c r="C1430" s="204" t="s">
        <v>322</v>
      </c>
      <c r="D1430" s="197"/>
      <c r="E1430" s="198">
        <v>31</v>
      </c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305</v>
      </c>
      <c r="AH1430" s="151">
        <v>3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 x14ac:dyDescent="0.2">
      <c r="A1431" s="158"/>
      <c r="B1431" s="159"/>
      <c r="C1431" s="202" t="s">
        <v>323</v>
      </c>
      <c r="D1431" s="195"/>
      <c r="E1431" s="196"/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305</v>
      </c>
      <c r="AH1431" s="151"/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1" x14ac:dyDescent="0.2">
      <c r="A1432" s="158"/>
      <c r="B1432" s="159"/>
      <c r="C1432" s="201" t="s">
        <v>4001</v>
      </c>
      <c r="D1432" s="193"/>
      <c r="E1432" s="194">
        <v>31.93</v>
      </c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305</v>
      </c>
      <c r="AH1432" s="151">
        <v>0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ht="22.5" outlineLevel="1" x14ac:dyDescent="0.2">
      <c r="A1433" s="171">
        <v>50</v>
      </c>
      <c r="B1433" s="172" t="s">
        <v>4002</v>
      </c>
      <c r="C1433" s="188" t="s">
        <v>4003</v>
      </c>
      <c r="D1433" s="173" t="s">
        <v>252</v>
      </c>
      <c r="E1433" s="174">
        <v>4.12</v>
      </c>
      <c r="F1433" s="175"/>
      <c r="G1433" s="176">
        <f>ROUND(E1433*F1433,2)</f>
        <v>0</v>
      </c>
      <c r="H1433" s="175"/>
      <c r="I1433" s="176">
        <f>ROUND(E1433*H1433,2)</f>
        <v>0</v>
      </c>
      <c r="J1433" s="175"/>
      <c r="K1433" s="176">
        <f>ROUND(E1433*J1433,2)</f>
        <v>0</v>
      </c>
      <c r="L1433" s="176">
        <v>21</v>
      </c>
      <c r="M1433" s="176">
        <f>G1433*(1+L1433/100)</f>
        <v>0</v>
      </c>
      <c r="N1433" s="176">
        <v>1.11E-2</v>
      </c>
      <c r="O1433" s="176">
        <f>ROUND(E1433*N1433,2)</f>
        <v>0.05</v>
      </c>
      <c r="P1433" s="176">
        <v>0</v>
      </c>
      <c r="Q1433" s="176">
        <f>ROUND(E1433*P1433,2)</f>
        <v>0</v>
      </c>
      <c r="R1433" s="176" t="s">
        <v>459</v>
      </c>
      <c r="S1433" s="176" t="s">
        <v>239</v>
      </c>
      <c r="T1433" s="177" t="s">
        <v>300</v>
      </c>
      <c r="U1433" s="160">
        <v>0</v>
      </c>
      <c r="V1433" s="160">
        <f>ROUND(E1433*U1433,2)</f>
        <v>0</v>
      </c>
      <c r="W1433" s="160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460</v>
      </c>
      <c r="AH1433" s="151"/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 x14ac:dyDescent="0.2">
      <c r="A1434" s="158"/>
      <c r="B1434" s="159"/>
      <c r="C1434" s="202" t="s">
        <v>319</v>
      </c>
      <c r="D1434" s="195"/>
      <c r="E1434" s="196"/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305</v>
      </c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 x14ac:dyDescent="0.2">
      <c r="A1435" s="158"/>
      <c r="B1435" s="159"/>
      <c r="C1435" s="203" t="s">
        <v>4004</v>
      </c>
      <c r="D1435" s="195"/>
      <c r="E1435" s="196">
        <v>2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305</v>
      </c>
      <c r="AH1435" s="151">
        <v>2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outlineLevel="1" x14ac:dyDescent="0.2">
      <c r="A1436" s="158"/>
      <c r="B1436" s="159"/>
      <c r="C1436" s="203" t="s">
        <v>4005</v>
      </c>
      <c r="D1436" s="195"/>
      <c r="E1436" s="196">
        <v>2</v>
      </c>
      <c r="F1436" s="160"/>
      <c r="G1436" s="160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305</v>
      </c>
      <c r="AH1436" s="151">
        <v>2</v>
      </c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1" x14ac:dyDescent="0.2">
      <c r="A1437" s="158"/>
      <c r="B1437" s="159"/>
      <c r="C1437" s="204" t="s">
        <v>322</v>
      </c>
      <c r="D1437" s="197"/>
      <c r="E1437" s="198">
        <v>4</v>
      </c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 t="s">
        <v>305</v>
      </c>
      <c r="AH1437" s="151">
        <v>3</v>
      </c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1" x14ac:dyDescent="0.2">
      <c r="A1438" s="158"/>
      <c r="B1438" s="159"/>
      <c r="C1438" s="202" t="s">
        <v>323</v>
      </c>
      <c r="D1438" s="195"/>
      <c r="E1438" s="196"/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305</v>
      </c>
      <c r="AH1438" s="151"/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 x14ac:dyDescent="0.2">
      <c r="A1439" s="158"/>
      <c r="B1439" s="159"/>
      <c r="C1439" s="201" t="s">
        <v>4006</v>
      </c>
      <c r="D1439" s="193"/>
      <c r="E1439" s="194">
        <v>4.12</v>
      </c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305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ht="22.5" outlineLevel="1" x14ac:dyDescent="0.2">
      <c r="A1440" s="171">
        <v>51</v>
      </c>
      <c r="B1440" s="172" t="s">
        <v>4007</v>
      </c>
      <c r="C1440" s="188" t="s">
        <v>4008</v>
      </c>
      <c r="D1440" s="173" t="s">
        <v>252</v>
      </c>
      <c r="E1440" s="174">
        <v>3.09</v>
      </c>
      <c r="F1440" s="175"/>
      <c r="G1440" s="176">
        <f>ROUND(E1440*F1440,2)</f>
        <v>0</v>
      </c>
      <c r="H1440" s="175"/>
      <c r="I1440" s="176">
        <f>ROUND(E1440*H1440,2)</f>
        <v>0</v>
      </c>
      <c r="J1440" s="175"/>
      <c r="K1440" s="176">
        <f>ROUND(E1440*J1440,2)</f>
        <v>0</v>
      </c>
      <c r="L1440" s="176">
        <v>21</v>
      </c>
      <c r="M1440" s="176">
        <f>G1440*(1+L1440/100)</f>
        <v>0</v>
      </c>
      <c r="N1440" s="176">
        <v>2.0299999999999999E-2</v>
      </c>
      <c r="O1440" s="176">
        <f>ROUND(E1440*N1440,2)</f>
        <v>0.06</v>
      </c>
      <c r="P1440" s="176">
        <v>0</v>
      </c>
      <c r="Q1440" s="176">
        <f>ROUND(E1440*P1440,2)</f>
        <v>0</v>
      </c>
      <c r="R1440" s="176" t="s">
        <v>459</v>
      </c>
      <c r="S1440" s="176" t="s">
        <v>239</v>
      </c>
      <c r="T1440" s="177" t="s">
        <v>300</v>
      </c>
      <c r="U1440" s="160">
        <v>0</v>
      </c>
      <c r="V1440" s="160">
        <f>ROUND(E1440*U1440,2)</f>
        <v>0</v>
      </c>
      <c r="W1440" s="160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460</v>
      </c>
      <c r="AH1440" s="151"/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 x14ac:dyDescent="0.2">
      <c r="A1441" s="158"/>
      <c r="B1441" s="159"/>
      <c r="C1441" s="201" t="s">
        <v>4009</v>
      </c>
      <c r="D1441" s="193"/>
      <c r="E1441" s="194">
        <v>3.09</v>
      </c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305</v>
      </c>
      <c r="AH1441" s="151">
        <v>0</v>
      </c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 x14ac:dyDescent="0.2">
      <c r="A1442" s="171">
        <v>52</v>
      </c>
      <c r="B1442" s="172" t="s">
        <v>4010</v>
      </c>
      <c r="C1442" s="188" t="s">
        <v>4011</v>
      </c>
      <c r="D1442" s="173" t="s">
        <v>252</v>
      </c>
      <c r="E1442" s="174">
        <v>94</v>
      </c>
      <c r="F1442" s="175"/>
      <c r="G1442" s="176">
        <f>ROUND(E1442*F1442,2)</f>
        <v>0</v>
      </c>
      <c r="H1442" s="175"/>
      <c r="I1442" s="176">
        <f>ROUND(E1442*H1442,2)</f>
        <v>0</v>
      </c>
      <c r="J1442" s="175"/>
      <c r="K1442" s="176">
        <f>ROUND(E1442*J1442,2)</f>
        <v>0</v>
      </c>
      <c r="L1442" s="176">
        <v>21</v>
      </c>
      <c r="M1442" s="176">
        <f>G1442*(1+L1442/100)</f>
        <v>0</v>
      </c>
      <c r="N1442" s="176">
        <v>6.2E-4</v>
      </c>
      <c r="O1442" s="176">
        <f>ROUND(E1442*N1442,2)</f>
        <v>0.06</v>
      </c>
      <c r="P1442" s="176">
        <v>0</v>
      </c>
      <c r="Q1442" s="176">
        <f>ROUND(E1442*P1442,2)</f>
        <v>0</v>
      </c>
      <c r="R1442" s="176" t="s">
        <v>459</v>
      </c>
      <c r="S1442" s="176" t="s">
        <v>239</v>
      </c>
      <c r="T1442" s="177" t="s">
        <v>300</v>
      </c>
      <c r="U1442" s="160">
        <v>0</v>
      </c>
      <c r="V1442" s="160">
        <f>ROUND(E1442*U1442,2)</f>
        <v>0</v>
      </c>
      <c r="W1442" s="160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460</v>
      </c>
      <c r="AH1442" s="151"/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outlineLevel="1" x14ac:dyDescent="0.2">
      <c r="A1443" s="158"/>
      <c r="B1443" s="159"/>
      <c r="C1443" s="201" t="s">
        <v>3935</v>
      </c>
      <c r="D1443" s="193"/>
      <c r="E1443" s="194">
        <v>3</v>
      </c>
      <c r="F1443" s="160"/>
      <c r="G1443" s="160"/>
      <c r="H1443" s="160"/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305</v>
      </c>
      <c r="AH1443" s="151">
        <v>0</v>
      </c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 x14ac:dyDescent="0.2">
      <c r="A1444" s="158"/>
      <c r="B1444" s="159"/>
      <c r="C1444" s="201" t="s">
        <v>3936</v>
      </c>
      <c r="D1444" s="193"/>
      <c r="E1444" s="194">
        <v>3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305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1" x14ac:dyDescent="0.2">
      <c r="A1445" s="158"/>
      <c r="B1445" s="159"/>
      <c r="C1445" s="201" t="s">
        <v>3937</v>
      </c>
      <c r="D1445" s="193"/>
      <c r="E1445" s="194">
        <v>3</v>
      </c>
      <c r="F1445" s="160"/>
      <c r="G1445" s="160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/>
      <c r="S1445" s="160"/>
      <c r="T1445" s="160"/>
      <c r="U1445" s="160"/>
      <c r="V1445" s="160"/>
      <c r="W1445" s="160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305</v>
      </c>
      <c r="AH1445" s="151">
        <v>0</v>
      </c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 x14ac:dyDescent="0.2">
      <c r="A1446" s="158"/>
      <c r="B1446" s="159"/>
      <c r="C1446" s="201" t="s">
        <v>3938</v>
      </c>
      <c r="D1446" s="193"/>
      <c r="E1446" s="194">
        <v>3</v>
      </c>
      <c r="F1446" s="160"/>
      <c r="G1446" s="160"/>
      <c r="H1446" s="160"/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/>
      <c r="S1446" s="160"/>
      <c r="T1446" s="160"/>
      <c r="U1446" s="160"/>
      <c r="V1446" s="160"/>
      <c r="W1446" s="160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305</v>
      </c>
      <c r="AH1446" s="151">
        <v>0</v>
      </c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1" x14ac:dyDescent="0.2">
      <c r="A1447" s="158"/>
      <c r="B1447" s="159"/>
      <c r="C1447" s="201" t="s">
        <v>3939</v>
      </c>
      <c r="D1447" s="193"/>
      <c r="E1447" s="194">
        <v>3</v>
      </c>
      <c r="F1447" s="160"/>
      <c r="G1447" s="160"/>
      <c r="H1447" s="160"/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/>
      <c r="S1447" s="160"/>
      <c r="T1447" s="160"/>
      <c r="U1447" s="160"/>
      <c r="V1447" s="160"/>
      <c r="W1447" s="160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305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outlineLevel="1" x14ac:dyDescent="0.2">
      <c r="A1448" s="158"/>
      <c r="B1448" s="159"/>
      <c r="C1448" s="201" t="s">
        <v>3940</v>
      </c>
      <c r="D1448" s="193"/>
      <c r="E1448" s="194">
        <v>4</v>
      </c>
      <c r="F1448" s="160"/>
      <c r="G1448" s="160"/>
      <c r="H1448" s="160"/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/>
      <c r="S1448" s="160"/>
      <c r="T1448" s="160"/>
      <c r="U1448" s="160"/>
      <c r="V1448" s="160"/>
      <c r="W1448" s="160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305</v>
      </c>
      <c r="AH1448" s="151">
        <v>0</v>
      </c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 x14ac:dyDescent="0.2">
      <c r="A1449" s="158"/>
      <c r="B1449" s="159"/>
      <c r="C1449" s="201" t="s">
        <v>3941</v>
      </c>
      <c r="D1449" s="193"/>
      <c r="E1449" s="194">
        <v>4</v>
      </c>
      <c r="F1449" s="160"/>
      <c r="G1449" s="160"/>
      <c r="H1449" s="160"/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/>
      <c r="S1449" s="160"/>
      <c r="T1449" s="160"/>
      <c r="U1449" s="160"/>
      <c r="V1449" s="160"/>
      <c r="W1449" s="160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305</v>
      </c>
      <c r="AH1449" s="151">
        <v>0</v>
      </c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1" x14ac:dyDescent="0.2">
      <c r="A1450" s="158"/>
      <c r="B1450" s="159"/>
      <c r="C1450" s="201" t="s">
        <v>3942</v>
      </c>
      <c r="D1450" s="193"/>
      <c r="E1450" s="194">
        <v>4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305</v>
      </c>
      <c r="AH1450" s="151">
        <v>0</v>
      </c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outlineLevel="1" x14ac:dyDescent="0.2">
      <c r="A1451" s="158"/>
      <c r="B1451" s="159"/>
      <c r="C1451" s="201" t="s">
        <v>3943</v>
      </c>
      <c r="D1451" s="193"/>
      <c r="E1451" s="194">
        <v>2</v>
      </c>
      <c r="F1451" s="160"/>
      <c r="G1451" s="160"/>
      <c r="H1451" s="160"/>
      <c r="I1451" s="160"/>
      <c r="J1451" s="160"/>
      <c r="K1451" s="160"/>
      <c r="L1451" s="160"/>
      <c r="M1451" s="160"/>
      <c r="N1451" s="160"/>
      <c r="O1451" s="160"/>
      <c r="P1451" s="160"/>
      <c r="Q1451" s="160"/>
      <c r="R1451" s="160"/>
      <c r="S1451" s="160"/>
      <c r="T1451" s="160"/>
      <c r="U1451" s="160"/>
      <c r="V1451" s="160"/>
      <c r="W1451" s="160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305</v>
      </c>
      <c r="AH1451" s="151">
        <v>0</v>
      </c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 x14ac:dyDescent="0.2">
      <c r="A1452" s="158"/>
      <c r="B1452" s="159"/>
      <c r="C1452" s="201" t="s">
        <v>3944</v>
      </c>
      <c r="D1452" s="193"/>
      <c r="E1452" s="194">
        <v>2</v>
      </c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305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outlineLevel="1" x14ac:dyDescent="0.2">
      <c r="A1453" s="158"/>
      <c r="B1453" s="159"/>
      <c r="C1453" s="201" t="s">
        <v>3945</v>
      </c>
      <c r="D1453" s="193"/>
      <c r="E1453" s="194">
        <v>3</v>
      </c>
      <c r="F1453" s="160"/>
      <c r="G1453" s="160"/>
      <c r="H1453" s="160"/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/>
      <c r="S1453" s="160"/>
      <c r="T1453" s="160"/>
      <c r="U1453" s="160"/>
      <c r="V1453" s="160"/>
      <c r="W1453" s="160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305</v>
      </c>
      <c r="AH1453" s="151">
        <v>0</v>
      </c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 x14ac:dyDescent="0.2">
      <c r="A1454" s="158"/>
      <c r="B1454" s="159"/>
      <c r="C1454" s="201" t="s">
        <v>3946</v>
      </c>
      <c r="D1454" s="193"/>
      <c r="E1454" s="194">
        <v>3</v>
      </c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305</v>
      </c>
      <c r="AH1454" s="151">
        <v>0</v>
      </c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 x14ac:dyDescent="0.2">
      <c r="A1455" s="158"/>
      <c r="B1455" s="159"/>
      <c r="C1455" s="201" t="s">
        <v>3947</v>
      </c>
      <c r="D1455" s="193"/>
      <c r="E1455" s="194">
        <v>3</v>
      </c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305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 x14ac:dyDescent="0.2">
      <c r="A1456" s="158"/>
      <c r="B1456" s="159"/>
      <c r="C1456" s="201" t="s">
        <v>3948</v>
      </c>
      <c r="D1456" s="193"/>
      <c r="E1456" s="194">
        <v>2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305</v>
      </c>
      <c r="AH1456" s="151">
        <v>0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 x14ac:dyDescent="0.2">
      <c r="A1457" s="158"/>
      <c r="B1457" s="159"/>
      <c r="C1457" s="201" t="s">
        <v>3949</v>
      </c>
      <c r="D1457" s="193"/>
      <c r="E1457" s="194">
        <v>2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305</v>
      </c>
      <c r="AH1457" s="151">
        <v>0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 x14ac:dyDescent="0.2">
      <c r="A1458" s="158"/>
      <c r="B1458" s="159"/>
      <c r="C1458" s="201" t="s">
        <v>3950</v>
      </c>
      <c r="D1458" s="193"/>
      <c r="E1458" s="194">
        <v>1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305</v>
      </c>
      <c r="AH1458" s="151">
        <v>0</v>
      </c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1" x14ac:dyDescent="0.2">
      <c r="A1459" s="158"/>
      <c r="B1459" s="159"/>
      <c r="C1459" s="201" t="s">
        <v>3951</v>
      </c>
      <c r="D1459" s="193"/>
      <c r="E1459" s="194">
        <v>1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305</v>
      </c>
      <c r="AH1459" s="151">
        <v>0</v>
      </c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 x14ac:dyDescent="0.2">
      <c r="A1460" s="158"/>
      <c r="B1460" s="159"/>
      <c r="C1460" s="201" t="s">
        <v>3952</v>
      </c>
      <c r="D1460" s="193"/>
      <c r="E1460" s="194">
        <v>1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305</v>
      </c>
      <c r="AH1460" s="151">
        <v>0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 x14ac:dyDescent="0.2">
      <c r="A1461" s="158"/>
      <c r="B1461" s="159"/>
      <c r="C1461" s="205" t="s">
        <v>394</v>
      </c>
      <c r="D1461" s="199"/>
      <c r="E1461" s="200">
        <v>47</v>
      </c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305</v>
      </c>
      <c r="AH1461" s="151">
        <v>1</v>
      </c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 x14ac:dyDescent="0.2">
      <c r="A1462" s="158"/>
      <c r="B1462" s="159"/>
      <c r="C1462" s="201" t="s">
        <v>3953</v>
      </c>
      <c r="D1462" s="193"/>
      <c r="E1462" s="194">
        <v>2</v>
      </c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305</v>
      </c>
      <c r="AH1462" s="151">
        <v>0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 x14ac:dyDescent="0.2">
      <c r="A1463" s="158"/>
      <c r="B1463" s="159"/>
      <c r="C1463" s="201" t="s">
        <v>3954</v>
      </c>
      <c r="D1463" s="193"/>
      <c r="E1463" s="194">
        <v>2</v>
      </c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305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 x14ac:dyDescent="0.2">
      <c r="A1464" s="158"/>
      <c r="B1464" s="159"/>
      <c r="C1464" s="201" t="s">
        <v>3955</v>
      </c>
      <c r="D1464" s="193"/>
      <c r="E1464" s="194">
        <v>2</v>
      </c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305</v>
      </c>
      <c r="AH1464" s="151">
        <v>0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 x14ac:dyDescent="0.2">
      <c r="A1465" s="158"/>
      <c r="B1465" s="159"/>
      <c r="C1465" s="201" t="s">
        <v>3956</v>
      </c>
      <c r="D1465" s="193"/>
      <c r="E1465" s="194">
        <v>2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305</v>
      </c>
      <c r="AH1465" s="151">
        <v>0</v>
      </c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 x14ac:dyDescent="0.2">
      <c r="A1466" s="158"/>
      <c r="B1466" s="159"/>
      <c r="C1466" s="205" t="s">
        <v>394</v>
      </c>
      <c r="D1466" s="199"/>
      <c r="E1466" s="200">
        <v>8</v>
      </c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305</v>
      </c>
      <c r="AH1466" s="151">
        <v>1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 x14ac:dyDescent="0.2">
      <c r="A1467" s="158"/>
      <c r="B1467" s="159"/>
      <c r="C1467" s="201" t="s">
        <v>3957</v>
      </c>
      <c r="D1467" s="193"/>
      <c r="E1467" s="194">
        <v>2</v>
      </c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305</v>
      </c>
      <c r="AH1467" s="151">
        <v>0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 x14ac:dyDescent="0.2">
      <c r="A1468" s="158"/>
      <c r="B1468" s="159"/>
      <c r="C1468" s="201" t="s">
        <v>3958</v>
      </c>
      <c r="D1468" s="193"/>
      <c r="E1468" s="194">
        <v>3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305</v>
      </c>
      <c r="AH1468" s="151">
        <v>0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 x14ac:dyDescent="0.2">
      <c r="A1469" s="158"/>
      <c r="B1469" s="159"/>
      <c r="C1469" s="201" t="s">
        <v>3959</v>
      </c>
      <c r="D1469" s="193"/>
      <c r="E1469" s="194">
        <v>2</v>
      </c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305</v>
      </c>
      <c r="AH1469" s="151">
        <v>0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1" x14ac:dyDescent="0.2">
      <c r="A1470" s="158"/>
      <c r="B1470" s="159"/>
      <c r="C1470" s="201" t="s">
        <v>3960</v>
      </c>
      <c r="D1470" s="193"/>
      <c r="E1470" s="194">
        <v>2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305</v>
      </c>
      <c r="AH1470" s="151">
        <v>0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 x14ac:dyDescent="0.2">
      <c r="A1471" s="158"/>
      <c r="B1471" s="159"/>
      <c r="C1471" s="205" t="s">
        <v>394</v>
      </c>
      <c r="D1471" s="199"/>
      <c r="E1471" s="200">
        <v>9</v>
      </c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305</v>
      </c>
      <c r="AH1471" s="151">
        <v>1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 x14ac:dyDescent="0.2">
      <c r="A1472" s="158"/>
      <c r="B1472" s="159"/>
      <c r="C1472" s="201" t="s">
        <v>3961</v>
      </c>
      <c r="D1472" s="193"/>
      <c r="E1472" s="194">
        <v>3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305</v>
      </c>
      <c r="AH1472" s="151">
        <v>0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 x14ac:dyDescent="0.2">
      <c r="A1473" s="158"/>
      <c r="B1473" s="159"/>
      <c r="C1473" s="201" t="s">
        <v>3962</v>
      </c>
      <c r="D1473" s="193"/>
      <c r="E1473" s="194">
        <v>2</v>
      </c>
      <c r="F1473" s="160"/>
      <c r="G1473" s="160"/>
      <c r="H1473" s="160"/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/>
      <c r="S1473" s="160"/>
      <c r="T1473" s="160"/>
      <c r="U1473" s="160"/>
      <c r="V1473" s="160"/>
      <c r="W1473" s="160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305</v>
      </c>
      <c r="AH1473" s="151">
        <v>0</v>
      </c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1" x14ac:dyDescent="0.2">
      <c r="A1474" s="158"/>
      <c r="B1474" s="159"/>
      <c r="C1474" s="201" t="s">
        <v>3963</v>
      </c>
      <c r="D1474" s="193"/>
      <c r="E1474" s="194">
        <v>3</v>
      </c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305</v>
      </c>
      <c r="AH1474" s="151">
        <v>0</v>
      </c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 x14ac:dyDescent="0.2">
      <c r="A1475" s="158"/>
      <c r="B1475" s="159"/>
      <c r="C1475" s="201" t="s">
        <v>3964</v>
      </c>
      <c r="D1475" s="193"/>
      <c r="E1475" s="194">
        <v>3</v>
      </c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305</v>
      </c>
      <c r="AH1475" s="151">
        <v>0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 x14ac:dyDescent="0.2">
      <c r="A1476" s="158"/>
      <c r="B1476" s="159"/>
      <c r="C1476" s="201" t="s">
        <v>3965</v>
      </c>
      <c r="D1476" s="193"/>
      <c r="E1476" s="194">
        <v>2</v>
      </c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305</v>
      </c>
      <c r="AH1476" s="151">
        <v>0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 x14ac:dyDescent="0.2">
      <c r="A1477" s="158"/>
      <c r="B1477" s="159"/>
      <c r="C1477" s="201" t="s">
        <v>3966</v>
      </c>
      <c r="D1477" s="193"/>
      <c r="E1477" s="194">
        <v>1</v>
      </c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305</v>
      </c>
      <c r="AH1477" s="151">
        <v>0</v>
      </c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 x14ac:dyDescent="0.2">
      <c r="A1478" s="158"/>
      <c r="B1478" s="159"/>
      <c r="C1478" s="201" t="s">
        <v>3967</v>
      </c>
      <c r="D1478" s="193"/>
      <c r="E1478" s="194">
        <v>1</v>
      </c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305</v>
      </c>
      <c r="AH1478" s="151">
        <v>0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1" x14ac:dyDescent="0.2">
      <c r="A1479" s="158"/>
      <c r="B1479" s="159"/>
      <c r="C1479" s="205" t="s">
        <v>394</v>
      </c>
      <c r="D1479" s="199"/>
      <c r="E1479" s="200">
        <v>15</v>
      </c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305</v>
      </c>
      <c r="AH1479" s="151">
        <v>1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 x14ac:dyDescent="0.2">
      <c r="A1480" s="158"/>
      <c r="B1480" s="159"/>
      <c r="C1480" s="201" t="s">
        <v>3968</v>
      </c>
      <c r="D1480" s="193"/>
      <c r="E1480" s="194">
        <v>3</v>
      </c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305</v>
      </c>
      <c r="AH1480" s="151">
        <v>0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 x14ac:dyDescent="0.2">
      <c r="A1481" s="158"/>
      <c r="B1481" s="159"/>
      <c r="C1481" s="201" t="s">
        <v>3969</v>
      </c>
      <c r="D1481" s="193"/>
      <c r="E1481" s="194">
        <v>2</v>
      </c>
      <c r="F1481" s="160"/>
      <c r="G1481" s="160"/>
      <c r="H1481" s="160"/>
      <c r="I1481" s="160"/>
      <c r="J1481" s="160"/>
      <c r="K1481" s="160"/>
      <c r="L1481" s="160"/>
      <c r="M1481" s="160"/>
      <c r="N1481" s="160"/>
      <c r="O1481" s="160"/>
      <c r="P1481" s="160"/>
      <c r="Q1481" s="160"/>
      <c r="R1481" s="160"/>
      <c r="S1481" s="160"/>
      <c r="T1481" s="160"/>
      <c r="U1481" s="160"/>
      <c r="V1481" s="160"/>
      <c r="W1481" s="160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305</v>
      </c>
      <c r="AH1481" s="151">
        <v>0</v>
      </c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 x14ac:dyDescent="0.2">
      <c r="A1482" s="158"/>
      <c r="B1482" s="159"/>
      <c r="C1482" s="201" t="s">
        <v>3873</v>
      </c>
      <c r="D1482" s="193"/>
      <c r="E1482" s="194">
        <v>2</v>
      </c>
      <c r="F1482" s="160"/>
      <c r="G1482" s="160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305</v>
      </c>
      <c r="AH1482" s="151">
        <v>0</v>
      </c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 outlineLevel="1" x14ac:dyDescent="0.2">
      <c r="A1483" s="158"/>
      <c r="B1483" s="159"/>
      <c r="C1483" s="205" t="s">
        <v>394</v>
      </c>
      <c r="D1483" s="199"/>
      <c r="E1483" s="200">
        <v>7</v>
      </c>
      <c r="F1483" s="160"/>
      <c r="G1483" s="160"/>
      <c r="H1483" s="160"/>
      <c r="I1483" s="160"/>
      <c r="J1483" s="160"/>
      <c r="K1483" s="160"/>
      <c r="L1483" s="160"/>
      <c r="M1483" s="160"/>
      <c r="N1483" s="160"/>
      <c r="O1483" s="160"/>
      <c r="P1483" s="160"/>
      <c r="Q1483" s="160"/>
      <c r="R1483" s="160"/>
      <c r="S1483" s="160"/>
      <c r="T1483" s="160"/>
      <c r="U1483" s="160"/>
      <c r="V1483" s="160"/>
      <c r="W1483" s="160"/>
      <c r="X1483" s="151"/>
      <c r="Y1483" s="151"/>
      <c r="Z1483" s="151"/>
      <c r="AA1483" s="151"/>
      <c r="AB1483" s="151"/>
      <c r="AC1483" s="151"/>
      <c r="AD1483" s="151"/>
      <c r="AE1483" s="151"/>
      <c r="AF1483" s="151"/>
      <c r="AG1483" s="151" t="s">
        <v>305</v>
      </c>
      <c r="AH1483" s="151">
        <v>1</v>
      </c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51"/>
      <c r="BB1483" s="151"/>
      <c r="BC1483" s="151"/>
      <c r="BD1483" s="151"/>
      <c r="BE1483" s="151"/>
      <c r="BF1483" s="151"/>
      <c r="BG1483" s="151"/>
      <c r="BH1483" s="151"/>
    </row>
    <row r="1484" spans="1:60" outlineLevel="1" x14ac:dyDescent="0.2">
      <c r="A1484" s="158"/>
      <c r="B1484" s="159"/>
      <c r="C1484" s="201" t="s">
        <v>3970</v>
      </c>
      <c r="D1484" s="193"/>
      <c r="E1484" s="194">
        <v>2</v>
      </c>
      <c r="F1484" s="160"/>
      <c r="G1484" s="160"/>
      <c r="H1484" s="160"/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/>
      <c r="S1484" s="160"/>
      <c r="T1484" s="160"/>
      <c r="U1484" s="160"/>
      <c r="V1484" s="160"/>
      <c r="W1484" s="160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305</v>
      </c>
      <c r="AH1484" s="151">
        <v>0</v>
      </c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 x14ac:dyDescent="0.2">
      <c r="A1485" s="158"/>
      <c r="B1485" s="159"/>
      <c r="C1485" s="205" t="s">
        <v>394</v>
      </c>
      <c r="D1485" s="199"/>
      <c r="E1485" s="200">
        <v>2</v>
      </c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305</v>
      </c>
      <c r="AH1485" s="151">
        <v>1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1" x14ac:dyDescent="0.2">
      <c r="A1486" s="158"/>
      <c r="B1486" s="159"/>
      <c r="C1486" s="201" t="s">
        <v>3971</v>
      </c>
      <c r="D1486" s="193"/>
      <c r="E1486" s="194">
        <v>2</v>
      </c>
      <c r="F1486" s="160"/>
      <c r="G1486" s="160"/>
      <c r="H1486" s="160"/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/>
      <c r="S1486" s="160"/>
      <c r="T1486" s="160"/>
      <c r="U1486" s="160"/>
      <c r="V1486" s="160"/>
      <c r="W1486" s="160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305</v>
      </c>
      <c r="AH1486" s="151">
        <v>0</v>
      </c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 x14ac:dyDescent="0.2">
      <c r="A1487" s="158"/>
      <c r="B1487" s="159"/>
      <c r="C1487" s="201" t="s">
        <v>3972</v>
      </c>
      <c r="D1487" s="193"/>
      <c r="E1487" s="194">
        <v>2</v>
      </c>
      <c r="F1487" s="160"/>
      <c r="G1487" s="160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305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 x14ac:dyDescent="0.2">
      <c r="A1488" s="158"/>
      <c r="B1488" s="159"/>
      <c r="C1488" s="201" t="s">
        <v>3973</v>
      </c>
      <c r="D1488" s="193"/>
      <c r="E1488" s="194">
        <v>2</v>
      </c>
      <c r="F1488" s="160"/>
      <c r="G1488" s="160"/>
      <c r="H1488" s="160"/>
      <c r="I1488" s="160"/>
      <c r="J1488" s="160"/>
      <c r="K1488" s="160"/>
      <c r="L1488" s="160"/>
      <c r="M1488" s="160"/>
      <c r="N1488" s="160"/>
      <c r="O1488" s="160"/>
      <c r="P1488" s="160"/>
      <c r="Q1488" s="160"/>
      <c r="R1488" s="160"/>
      <c r="S1488" s="160"/>
      <c r="T1488" s="160"/>
      <c r="U1488" s="160"/>
      <c r="V1488" s="160"/>
      <c r="W1488" s="160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305</v>
      </c>
      <c r="AH1488" s="151">
        <v>0</v>
      </c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 x14ac:dyDescent="0.2">
      <c r="A1489" s="158"/>
      <c r="B1489" s="159"/>
      <c r="C1489" s="205" t="s">
        <v>394</v>
      </c>
      <c r="D1489" s="199"/>
      <c r="E1489" s="200">
        <v>6</v>
      </c>
      <c r="F1489" s="160"/>
      <c r="G1489" s="160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305</v>
      </c>
      <c r="AH1489" s="151">
        <v>1</v>
      </c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x14ac:dyDescent="0.2">
      <c r="A1490" s="165" t="s">
        <v>234</v>
      </c>
      <c r="B1490" s="166" t="s">
        <v>126</v>
      </c>
      <c r="C1490" s="187" t="s">
        <v>127</v>
      </c>
      <c r="D1490" s="167"/>
      <c r="E1490" s="168"/>
      <c r="F1490" s="169"/>
      <c r="G1490" s="169">
        <f>SUMIF(AG1491:AG1531,"&lt;&gt;NOR",G1491:G1531)</f>
        <v>0</v>
      </c>
      <c r="H1490" s="169"/>
      <c r="I1490" s="169">
        <f>SUM(I1491:I1531)</f>
        <v>0</v>
      </c>
      <c r="J1490" s="169"/>
      <c r="K1490" s="169">
        <f>SUM(K1491:K1531)</f>
        <v>0</v>
      </c>
      <c r="L1490" s="169"/>
      <c r="M1490" s="169">
        <f>SUM(M1491:M1531)</f>
        <v>0</v>
      </c>
      <c r="N1490" s="169"/>
      <c r="O1490" s="169">
        <f>SUM(O1491:O1531)</f>
        <v>156.76999999999998</v>
      </c>
      <c r="P1490" s="169"/>
      <c r="Q1490" s="169">
        <f>SUM(Q1491:Q1531)</f>
        <v>0</v>
      </c>
      <c r="R1490" s="169"/>
      <c r="S1490" s="169"/>
      <c r="T1490" s="170"/>
      <c r="U1490" s="164"/>
      <c r="V1490" s="164">
        <f>SUM(V1491:V1531)</f>
        <v>179.74</v>
      </c>
      <c r="W1490" s="164"/>
      <c r="AG1490" t="s">
        <v>235</v>
      </c>
    </row>
    <row r="1491" spans="1:60" outlineLevel="1" x14ac:dyDescent="0.2">
      <c r="A1491" s="171">
        <v>53</v>
      </c>
      <c r="B1491" s="172" t="s">
        <v>4012</v>
      </c>
      <c r="C1491" s="188" t="s">
        <v>4013</v>
      </c>
      <c r="D1491" s="173" t="s">
        <v>298</v>
      </c>
      <c r="E1491" s="174">
        <v>37.704000000000001</v>
      </c>
      <c r="F1491" s="175"/>
      <c r="G1491" s="176">
        <f>ROUND(E1491*F1491,2)</f>
        <v>0</v>
      </c>
      <c r="H1491" s="175"/>
      <c r="I1491" s="176">
        <f>ROUND(E1491*H1491,2)</f>
        <v>0</v>
      </c>
      <c r="J1491" s="175"/>
      <c r="K1491" s="176">
        <f>ROUND(E1491*J1491,2)</f>
        <v>0</v>
      </c>
      <c r="L1491" s="176">
        <v>21</v>
      </c>
      <c r="M1491" s="176">
        <f>G1491*(1+L1491/100)</f>
        <v>0</v>
      </c>
      <c r="N1491" s="176">
        <v>1.63</v>
      </c>
      <c r="O1491" s="176">
        <f>ROUND(E1491*N1491,2)</f>
        <v>61.46</v>
      </c>
      <c r="P1491" s="176">
        <v>0</v>
      </c>
      <c r="Q1491" s="176">
        <f>ROUND(E1491*P1491,2)</f>
        <v>0</v>
      </c>
      <c r="R1491" s="176"/>
      <c r="S1491" s="176" t="s">
        <v>239</v>
      </c>
      <c r="T1491" s="177" t="s">
        <v>300</v>
      </c>
      <c r="U1491" s="160">
        <v>0.92</v>
      </c>
      <c r="V1491" s="160">
        <f>ROUND(E1491*U1491,2)</f>
        <v>34.69</v>
      </c>
      <c r="W1491" s="160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415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 x14ac:dyDescent="0.2">
      <c r="A1492" s="158"/>
      <c r="B1492" s="159"/>
      <c r="C1492" s="254" t="s">
        <v>4014</v>
      </c>
      <c r="D1492" s="255"/>
      <c r="E1492" s="255"/>
      <c r="F1492" s="255"/>
      <c r="G1492" s="255"/>
      <c r="H1492" s="160"/>
      <c r="I1492" s="160"/>
      <c r="J1492" s="160"/>
      <c r="K1492" s="160"/>
      <c r="L1492" s="160"/>
      <c r="M1492" s="160"/>
      <c r="N1492" s="160"/>
      <c r="O1492" s="160"/>
      <c r="P1492" s="160"/>
      <c r="Q1492" s="160"/>
      <c r="R1492" s="160"/>
      <c r="S1492" s="160"/>
      <c r="T1492" s="160"/>
      <c r="U1492" s="160"/>
      <c r="V1492" s="160"/>
      <c r="W1492" s="160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243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 x14ac:dyDescent="0.2">
      <c r="A1493" s="158"/>
      <c r="B1493" s="159"/>
      <c r="C1493" s="201" t="s">
        <v>4015</v>
      </c>
      <c r="D1493" s="193"/>
      <c r="E1493" s="194">
        <v>41.472000000000001</v>
      </c>
      <c r="F1493" s="160"/>
      <c r="G1493" s="160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305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 x14ac:dyDescent="0.2">
      <c r="A1494" s="158"/>
      <c r="B1494" s="159"/>
      <c r="C1494" s="201" t="s">
        <v>4016</v>
      </c>
      <c r="D1494" s="193"/>
      <c r="E1494" s="194">
        <v>-3.7679999999999998</v>
      </c>
      <c r="F1494" s="160"/>
      <c r="G1494" s="160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305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 x14ac:dyDescent="0.2">
      <c r="A1495" s="171">
        <v>54</v>
      </c>
      <c r="B1495" s="172" t="s">
        <v>4017</v>
      </c>
      <c r="C1495" s="188" t="s">
        <v>4018</v>
      </c>
      <c r="D1495" s="173" t="s">
        <v>252</v>
      </c>
      <c r="E1495" s="174">
        <v>144</v>
      </c>
      <c r="F1495" s="175"/>
      <c r="G1495" s="176">
        <f>ROUND(E1495*F1495,2)</f>
        <v>0</v>
      </c>
      <c r="H1495" s="175"/>
      <c r="I1495" s="176">
        <f>ROUND(E1495*H1495,2)</f>
        <v>0</v>
      </c>
      <c r="J1495" s="175"/>
      <c r="K1495" s="176">
        <f>ROUND(E1495*J1495,2)</f>
        <v>0</v>
      </c>
      <c r="L1495" s="176">
        <v>21</v>
      </c>
      <c r="M1495" s="176">
        <f>G1495*(1+L1495/100)</f>
        <v>0</v>
      </c>
      <c r="N1495" s="176">
        <v>0</v>
      </c>
      <c r="O1495" s="176">
        <f>ROUND(E1495*N1495,2)</f>
        <v>0</v>
      </c>
      <c r="P1495" s="176">
        <v>0</v>
      </c>
      <c r="Q1495" s="176">
        <f>ROUND(E1495*P1495,2)</f>
        <v>0</v>
      </c>
      <c r="R1495" s="176" t="s">
        <v>2140</v>
      </c>
      <c r="S1495" s="176" t="s">
        <v>239</v>
      </c>
      <c r="T1495" s="177" t="s">
        <v>300</v>
      </c>
      <c r="U1495" s="160">
        <v>0.27</v>
      </c>
      <c r="V1495" s="160">
        <f>ROUND(E1495*U1495,2)</f>
        <v>38.880000000000003</v>
      </c>
      <c r="W1495" s="160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415</v>
      </c>
      <c r="AH1495" s="151"/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 x14ac:dyDescent="0.2">
      <c r="A1496" s="158"/>
      <c r="B1496" s="159"/>
      <c r="C1496" s="201" t="s">
        <v>4019</v>
      </c>
      <c r="D1496" s="193"/>
      <c r="E1496" s="194">
        <v>144</v>
      </c>
      <c r="F1496" s="160"/>
      <c r="G1496" s="160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305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 x14ac:dyDescent="0.2">
      <c r="A1497" s="171">
        <v>55</v>
      </c>
      <c r="B1497" s="172" t="s">
        <v>4020</v>
      </c>
      <c r="C1497" s="188" t="s">
        <v>4021</v>
      </c>
      <c r="D1497" s="173" t="s">
        <v>327</v>
      </c>
      <c r="E1497" s="174">
        <v>788.08799999999997</v>
      </c>
      <c r="F1497" s="175"/>
      <c r="G1497" s="176">
        <f>ROUND(E1497*F1497,2)</f>
        <v>0</v>
      </c>
      <c r="H1497" s="175"/>
      <c r="I1497" s="176">
        <f>ROUND(E1497*H1497,2)</f>
        <v>0</v>
      </c>
      <c r="J1497" s="175"/>
      <c r="K1497" s="176">
        <f>ROUND(E1497*J1497,2)</f>
        <v>0</v>
      </c>
      <c r="L1497" s="176">
        <v>21</v>
      </c>
      <c r="M1497" s="176">
        <f>G1497*(1+L1497/100)</f>
        <v>0</v>
      </c>
      <c r="N1497" s="176">
        <v>4.0000000000000003E-5</v>
      </c>
      <c r="O1497" s="176">
        <f>ROUND(E1497*N1497,2)</f>
        <v>0.03</v>
      </c>
      <c r="P1497" s="176">
        <v>0</v>
      </c>
      <c r="Q1497" s="176">
        <f>ROUND(E1497*P1497,2)</f>
        <v>0</v>
      </c>
      <c r="R1497" s="176" t="s">
        <v>2140</v>
      </c>
      <c r="S1497" s="176" t="s">
        <v>239</v>
      </c>
      <c r="T1497" s="177" t="s">
        <v>300</v>
      </c>
      <c r="U1497" s="160">
        <v>0.06</v>
      </c>
      <c r="V1497" s="160">
        <f>ROUND(E1497*U1497,2)</f>
        <v>47.29</v>
      </c>
      <c r="W1497" s="160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415</v>
      </c>
      <c r="AH1497" s="151"/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 x14ac:dyDescent="0.2">
      <c r="A1498" s="158"/>
      <c r="B1498" s="159"/>
      <c r="C1498" s="201" t="s">
        <v>4022</v>
      </c>
      <c r="D1498" s="193"/>
      <c r="E1498" s="194">
        <v>138.24</v>
      </c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305</v>
      </c>
      <c r="AH1498" s="151">
        <v>0</v>
      </c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 outlineLevel="1" x14ac:dyDescent="0.2">
      <c r="A1499" s="158"/>
      <c r="B1499" s="159"/>
      <c r="C1499" s="201" t="s">
        <v>4023</v>
      </c>
      <c r="D1499" s="193"/>
      <c r="E1499" s="194">
        <v>138.24</v>
      </c>
      <c r="F1499" s="160"/>
      <c r="G1499" s="160"/>
      <c r="H1499" s="160"/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/>
      <c r="S1499" s="160"/>
      <c r="T1499" s="160"/>
      <c r="U1499" s="160"/>
      <c r="V1499" s="160"/>
      <c r="W1499" s="160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 t="s">
        <v>305</v>
      </c>
      <c r="AH1499" s="151">
        <v>0</v>
      </c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51"/>
      <c r="BB1499" s="151"/>
      <c r="BC1499" s="151"/>
      <c r="BD1499" s="151"/>
      <c r="BE1499" s="151"/>
      <c r="BF1499" s="151"/>
      <c r="BG1499" s="151"/>
      <c r="BH1499" s="151"/>
    </row>
    <row r="1500" spans="1:60" outlineLevel="1" x14ac:dyDescent="0.2">
      <c r="A1500" s="158"/>
      <c r="B1500" s="159"/>
      <c r="C1500" s="201" t="s">
        <v>4024</v>
      </c>
      <c r="D1500" s="193"/>
      <c r="E1500" s="194">
        <v>96.888000000000005</v>
      </c>
      <c r="F1500" s="160"/>
      <c r="G1500" s="160"/>
      <c r="H1500" s="160"/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/>
      <c r="S1500" s="160"/>
      <c r="T1500" s="160"/>
      <c r="U1500" s="160"/>
      <c r="V1500" s="160"/>
      <c r="W1500" s="160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305</v>
      </c>
      <c r="AH1500" s="151">
        <v>0</v>
      </c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 x14ac:dyDescent="0.2">
      <c r="A1501" s="158"/>
      <c r="B1501" s="159"/>
      <c r="C1501" s="201" t="s">
        <v>4025</v>
      </c>
      <c r="D1501" s="193"/>
      <c r="E1501" s="194">
        <v>276.48</v>
      </c>
      <c r="F1501" s="160"/>
      <c r="G1501" s="160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305</v>
      </c>
      <c r="AH1501" s="151">
        <v>0</v>
      </c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 x14ac:dyDescent="0.2">
      <c r="A1502" s="158"/>
      <c r="B1502" s="159"/>
      <c r="C1502" s="201" t="s">
        <v>4026</v>
      </c>
      <c r="D1502" s="193"/>
      <c r="E1502" s="194">
        <v>138.24</v>
      </c>
      <c r="F1502" s="160"/>
      <c r="G1502" s="160"/>
      <c r="H1502" s="160"/>
      <c r="I1502" s="160"/>
      <c r="J1502" s="160"/>
      <c r="K1502" s="160"/>
      <c r="L1502" s="160"/>
      <c r="M1502" s="160"/>
      <c r="N1502" s="160"/>
      <c r="O1502" s="160"/>
      <c r="P1502" s="160"/>
      <c r="Q1502" s="160"/>
      <c r="R1502" s="160"/>
      <c r="S1502" s="160"/>
      <c r="T1502" s="160"/>
      <c r="U1502" s="160"/>
      <c r="V1502" s="160"/>
      <c r="W1502" s="160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305</v>
      </c>
      <c r="AH1502" s="151">
        <v>0</v>
      </c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 x14ac:dyDescent="0.2">
      <c r="A1503" s="171">
        <v>56</v>
      </c>
      <c r="B1503" s="172" t="s">
        <v>4027</v>
      </c>
      <c r="C1503" s="188" t="s">
        <v>4028</v>
      </c>
      <c r="D1503" s="173" t="s">
        <v>298</v>
      </c>
      <c r="E1503" s="174">
        <v>27.648</v>
      </c>
      <c r="F1503" s="175"/>
      <c r="G1503" s="176">
        <f>ROUND(E1503*F1503,2)</f>
        <v>0</v>
      </c>
      <c r="H1503" s="175"/>
      <c r="I1503" s="176">
        <f>ROUND(E1503*H1503,2)</f>
        <v>0</v>
      </c>
      <c r="J1503" s="175"/>
      <c r="K1503" s="176">
        <f>ROUND(E1503*J1503,2)</f>
        <v>0</v>
      </c>
      <c r="L1503" s="176">
        <v>21</v>
      </c>
      <c r="M1503" s="176">
        <f>G1503*(1+L1503/100)</f>
        <v>0</v>
      </c>
      <c r="N1503" s="176">
        <v>1.7875000000000001</v>
      </c>
      <c r="O1503" s="176">
        <f>ROUND(E1503*N1503,2)</f>
        <v>49.42</v>
      </c>
      <c r="P1503" s="176">
        <v>0</v>
      </c>
      <c r="Q1503" s="176">
        <f>ROUND(E1503*P1503,2)</f>
        <v>0</v>
      </c>
      <c r="R1503" s="176"/>
      <c r="S1503" s="176" t="s">
        <v>239</v>
      </c>
      <c r="T1503" s="177" t="s">
        <v>300</v>
      </c>
      <c r="U1503" s="160">
        <v>1.1399999999999999</v>
      </c>
      <c r="V1503" s="160">
        <f>ROUND(E1503*U1503,2)</f>
        <v>31.52</v>
      </c>
      <c r="W1503" s="160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415</v>
      </c>
      <c r="AH1503" s="151"/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 x14ac:dyDescent="0.2">
      <c r="A1504" s="158"/>
      <c r="B1504" s="159"/>
      <c r="C1504" s="201" t="s">
        <v>4029</v>
      </c>
      <c r="D1504" s="193"/>
      <c r="E1504" s="194">
        <v>27.648</v>
      </c>
      <c r="F1504" s="160"/>
      <c r="G1504" s="160"/>
      <c r="H1504" s="160"/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/>
      <c r="S1504" s="160"/>
      <c r="T1504" s="160"/>
      <c r="U1504" s="160"/>
      <c r="V1504" s="160"/>
      <c r="W1504" s="160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305</v>
      </c>
      <c r="AH1504" s="151">
        <v>0</v>
      </c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1" x14ac:dyDescent="0.2">
      <c r="A1505" s="171">
        <v>57</v>
      </c>
      <c r="B1505" s="172" t="s">
        <v>4030</v>
      </c>
      <c r="C1505" s="188" t="s">
        <v>4031</v>
      </c>
      <c r="D1505" s="173" t="s">
        <v>298</v>
      </c>
      <c r="E1505" s="174">
        <v>20.736000000000001</v>
      </c>
      <c r="F1505" s="175"/>
      <c r="G1505" s="176">
        <f>ROUND(E1505*F1505,2)</f>
        <v>0</v>
      </c>
      <c r="H1505" s="175"/>
      <c r="I1505" s="176">
        <f>ROUND(E1505*H1505,2)</f>
        <v>0</v>
      </c>
      <c r="J1505" s="175"/>
      <c r="K1505" s="176">
        <f>ROUND(E1505*J1505,2)</f>
        <v>0</v>
      </c>
      <c r="L1505" s="176">
        <v>21</v>
      </c>
      <c r="M1505" s="176">
        <f>G1505*(1+L1505/100)</f>
        <v>0</v>
      </c>
      <c r="N1505" s="176">
        <v>2.0880000000000001</v>
      </c>
      <c r="O1505" s="176">
        <f>ROUND(E1505*N1505,2)</f>
        <v>43.3</v>
      </c>
      <c r="P1505" s="176">
        <v>0</v>
      </c>
      <c r="Q1505" s="176">
        <f>ROUND(E1505*P1505,2)</f>
        <v>0</v>
      </c>
      <c r="R1505" s="176"/>
      <c r="S1505" s="176" t="s">
        <v>239</v>
      </c>
      <c r="T1505" s="177" t="s">
        <v>300</v>
      </c>
      <c r="U1505" s="160">
        <v>1.03</v>
      </c>
      <c r="V1505" s="160">
        <f>ROUND(E1505*U1505,2)</f>
        <v>21.36</v>
      </c>
      <c r="W1505" s="160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415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 x14ac:dyDescent="0.2">
      <c r="A1506" s="158"/>
      <c r="B1506" s="159"/>
      <c r="C1506" s="201" t="s">
        <v>4032</v>
      </c>
      <c r="D1506" s="193"/>
      <c r="E1506" s="194">
        <v>20.736000000000001</v>
      </c>
      <c r="F1506" s="160"/>
      <c r="G1506" s="160"/>
      <c r="H1506" s="160"/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/>
      <c r="S1506" s="160"/>
      <c r="T1506" s="160"/>
      <c r="U1506" s="160"/>
      <c r="V1506" s="160"/>
      <c r="W1506" s="160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305</v>
      </c>
      <c r="AH1506" s="151">
        <v>0</v>
      </c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outlineLevel="1" x14ac:dyDescent="0.2">
      <c r="A1507" s="171">
        <v>58</v>
      </c>
      <c r="B1507" s="172" t="s">
        <v>4033</v>
      </c>
      <c r="C1507" s="188" t="s">
        <v>4034</v>
      </c>
      <c r="D1507" s="173" t="s">
        <v>342</v>
      </c>
      <c r="E1507" s="174">
        <v>120</v>
      </c>
      <c r="F1507" s="175"/>
      <c r="G1507" s="176">
        <f>ROUND(E1507*F1507,2)</f>
        <v>0</v>
      </c>
      <c r="H1507" s="175"/>
      <c r="I1507" s="176">
        <f>ROUND(E1507*H1507,2)</f>
        <v>0</v>
      </c>
      <c r="J1507" s="175"/>
      <c r="K1507" s="176">
        <f>ROUND(E1507*J1507,2)</f>
        <v>0</v>
      </c>
      <c r="L1507" s="176">
        <v>21</v>
      </c>
      <c r="M1507" s="176">
        <f>G1507*(1+L1507/100)</f>
        <v>0</v>
      </c>
      <c r="N1507" s="176">
        <v>0</v>
      </c>
      <c r="O1507" s="176">
        <f>ROUND(E1507*N1507,2)</f>
        <v>0</v>
      </c>
      <c r="P1507" s="176">
        <v>0</v>
      </c>
      <c r="Q1507" s="176">
        <f>ROUND(E1507*P1507,2)</f>
        <v>0</v>
      </c>
      <c r="R1507" s="176"/>
      <c r="S1507" s="176" t="s">
        <v>239</v>
      </c>
      <c r="T1507" s="177" t="s">
        <v>300</v>
      </c>
      <c r="U1507" s="160">
        <v>0.05</v>
      </c>
      <c r="V1507" s="160">
        <f>ROUND(E1507*U1507,2)</f>
        <v>6</v>
      </c>
      <c r="W1507" s="160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415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outlineLevel="1" x14ac:dyDescent="0.2">
      <c r="A1508" s="158"/>
      <c r="B1508" s="159"/>
      <c r="C1508" s="201" t="s">
        <v>4035</v>
      </c>
      <c r="D1508" s="193"/>
      <c r="E1508" s="194">
        <v>120</v>
      </c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305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ht="22.5" outlineLevel="1" x14ac:dyDescent="0.2">
      <c r="A1509" s="171">
        <v>59</v>
      </c>
      <c r="B1509" s="172" t="s">
        <v>4036</v>
      </c>
      <c r="C1509" s="188" t="s">
        <v>4037</v>
      </c>
      <c r="D1509" s="173" t="s">
        <v>342</v>
      </c>
      <c r="E1509" s="174">
        <v>132</v>
      </c>
      <c r="F1509" s="175"/>
      <c r="G1509" s="176">
        <f>ROUND(E1509*F1509,2)</f>
        <v>0</v>
      </c>
      <c r="H1509" s="175"/>
      <c r="I1509" s="176">
        <f>ROUND(E1509*H1509,2)</f>
        <v>0</v>
      </c>
      <c r="J1509" s="175"/>
      <c r="K1509" s="176">
        <f>ROUND(E1509*J1509,2)</f>
        <v>0</v>
      </c>
      <c r="L1509" s="176">
        <v>21</v>
      </c>
      <c r="M1509" s="176">
        <f>G1509*(1+L1509/100)</f>
        <v>0</v>
      </c>
      <c r="N1509" s="176">
        <v>9.6000000000000002E-4</v>
      </c>
      <c r="O1509" s="176">
        <f>ROUND(E1509*N1509,2)</f>
        <v>0.13</v>
      </c>
      <c r="P1509" s="176">
        <v>0</v>
      </c>
      <c r="Q1509" s="176">
        <f>ROUND(E1509*P1509,2)</f>
        <v>0</v>
      </c>
      <c r="R1509" s="176" t="s">
        <v>459</v>
      </c>
      <c r="S1509" s="176" t="s">
        <v>239</v>
      </c>
      <c r="T1509" s="177" t="s">
        <v>300</v>
      </c>
      <c r="U1509" s="160">
        <v>0</v>
      </c>
      <c r="V1509" s="160">
        <f>ROUND(E1509*U1509,2)</f>
        <v>0</v>
      </c>
      <c r="W1509" s="160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460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 x14ac:dyDescent="0.2">
      <c r="A1510" s="158"/>
      <c r="B1510" s="159"/>
      <c r="C1510" s="201" t="s">
        <v>4038</v>
      </c>
      <c r="D1510" s="193"/>
      <c r="E1510" s="194">
        <v>132</v>
      </c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305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1" x14ac:dyDescent="0.2">
      <c r="A1511" s="171">
        <v>60</v>
      </c>
      <c r="B1511" s="172" t="s">
        <v>4039</v>
      </c>
      <c r="C1511" s="188" t="s">
        <v>4040</v>
      </c>
      <c r="D1511" s="173" t="s">
        <v>252</v>
      </c>
      <c r="E1511" s="174">
        <v>144</v>
      </c>
      <c r="F1511" s="175"/>
      <c r="G1511" s="176">
        <f>ROUND(E1511*F1511,2)</f>
        <v>0</v>
      </c>
      <c r="H1511" s="175"/>
      <c r="I1511" s="176">
        <f>ROUND(E1511*H1511,2)</f>
        <v>0</v>
      </c>
      <c r="J1511" s="175"/>
      <c r="K1511" s="176">
        <f>ROUND(E1511*J1511,2)</f>
        <v>0</v>
      </c>
      <c r="L1511" s="176">
        <v>21</v>
      </c>
      <c r="M1511" s="176">
        <f>G1511*(1+L1511/100)</f>
        <v>0</v>
      </c>
      <c r="N1511" s="176">
        <v>1.4999999999999999E-2</v>
      </c>
      <c r="O1511" s="176">
        <f>ROUND(E1511*N1511,2)</f>
        <v>2.16</v>
      </c>
      <c r="P1511" s="176">
        <v>0</v>
      </c>
      <c r="Q1511" s="176">
        <f>ROUND(E1511*P1511,2)</f>
        <v>0</v>
      </c>
      <c r="R1511" s="176"/>
      <c r="S1511" s="176" t="s">
        <v>253</v>
      </c>
      <c r="T1511" s="177" t="s">
        <v>1851</v>
      </c>
      <c r="U1511" s="160">
        <v>0</v>
      </c>
      <c r="V1511" s="160">
        <f>ROUND(E1511*U1511,2)</f>
        <v>0</v>
      </c>
      <c r="W1511" s="160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460</v>
      </c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ht="33.75" outlineLevel="1" x14ac:dyDescent="0.2">
      <c r="A1512" s="158"/>
      <c r="B1512" s="159"/>
      <c r="C1512" s="254" t="s">
        <v>4041</v>
      </c>
      <c r="D1512" s="255"/>
      <c r="E1512" s="255"/>
      <c r="F1512" s="255"/>
      <c r="G1512" s="255"/>
      <c r="H1512" s="160"/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/>
      <c r="S1512" s="160"/>
      <c r="T1512" s="160"/>
      <c r="U1512" s="160"/>
      <c r="V1512" s="160"/>
      <c r="W1512" s="160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243</v>
      </c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78" t="str">
        <f>C1512</f>
        <v>Akumulační a drenážní systém  je skládaný z jednotlivých bloků voštinového typu. Tím je vytvořen podzemní prostor o velké kapacitě vhodný pro akumulaci a postupné zasakování srážkových vod ze zpevněných ploch a povrchů do půdy. V případě použití v kombinaci s nepropustnými foliemi slouží jako retenční nádrž s řízeným odtokem.</v>
      </c>
      <c r="BB1512" s="151"/>
      <c r="BC1512" s="151"/>
      <c r="BD1512" s="151"/>
      <c r="BE1512" s="151"/>
      <c r="BF1512" s="151"/>
      <c r="BG1512" s="151"/>
      <c r="BH1512" s="151"/>
    </row>
    <row r="1513" spans="1:60" outlineLevel="1" x14ac:dyDescent="0.2">
      <c r="A1513" s="158"/>
      <c r="B1513" s="159"/>
      <c r="C1513" s="206" t="s">
        <v>2505</v>
      </c>
      <c r="D1513" s="161"/>
      <c r="E1513" s="162"/>
      <c r="F1513" s="163"/>
      <c r="G1513" s="163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243</v>
      </c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outlineLevel="1" x14ac:dyDescent="0.2">
      <c r="A1514" s="158"/>
      <c r="B1514" s="159"/>
      <c r="C1514" s="256" t="s">
        <v>4042</v>
      </c>
      <c r="D1514" s="257"/>
      <c r="E1514" s="257"/>
      <c r="F1514" s="257"/>
      <c r="G1514" s="257"/>
      <c r="H1514" s="160"/>
      <c r="I1514" s="160"/>
      <c r="J1514" s="160"/>
      <c r="K1514" s="160"/>
      <c r="L1514" s="160"/>
      <c r="M1514" s="160"/>
      <c r="N1514" s="160"/>
      <c r="O1514" s="160"/>
      <c r="P1514" s="160"/>
      <c r="Q1514" s="160"/>
      <c r="R1514" s="160"/>
      <c r="S1514" s="160"/>
      <c r="T1514" s="160"/>
      <c r="U1514" s="160"/>
      <c r="V1514" s="160"/>
      <c r="W1514" s="160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243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 x14ac:dyDescent="0.2">
      <c r="A1515" s="158"/>
      <c r="B1515" s="159"/>
      <c r="C1515" s="256" t="s">
        <v>4110</v>
      </c>
      <c r="D1515" s="257"/>
      <c r="E1515" s="257"/>
      <c r="F1515" s="257"/>
      <c r="G1515" s="257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243</v>
      </c>
      <c r="AH1515" s="151"/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outlineLevel="1" x14ac:dyDescent="0.2">
      <c r="A1516" s="158"/>
      <c r="B1516" s="159"/>
      <c r="C1516" s="256" t="s">
        <v>4043</v>
      </c>
      <c r="D1516" s="257"/>
      <c r="E1516" s="257"/>
      <c r="F1516" s="257"/>
      <c r="G1516" s="257"/>
      <c r="H1516" s="160"/>
      <c r="I1516" s="160"/>
      <c r="J1516" s="160"/>
      <c r="K1516" s="160"/>
      <c r="L1516" s="160"/>
      <c r="M1516" s="160"/>
      <c r="N1516" s="160"/>
      <c r="O1516" s="160"/>
      <c r="P1516" s="160"/>
      <c r="Q1516" s="160"/>
      <c r="R1516" s="160"/>
      <c r="S1516" s="160"/>
      <c r="T1516" s="160"/>
      <c r="U1516" s="160"/>
      <c r="V1516" s="160"/>
      <c r="W1516" s="160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243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 x14ac:dyDescent="0.2">
      <c r="A1517" s="158"/>
      <c r="B1517" s="159"/>
      <c r="C1517" s="256" t="s">
        <v>4044</v>
      </c>
      <c r="D1517" s="257"/>
      <c r="E1517" s="257"/>
      <c r="F1517" s="257"/>
      <c r="G1517" s="257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243</v>
      </c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1" x14ac:dyDescent="0.2">
      <c r="A1518" s="158"/>
      <c r="B1518" s="159"/>
      <c r="C1518" s="256" t="s">
        <v>4045</v>
      </c>
      <c r="D1518" s="257"/>
      <c r="E1518" s="257"/>
      <c r="F1518" s="257"/>
      <c r="G1518" s="257"/>
      <c r="H1518" s="160"/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/>
      <c r="S1518" s="160"/>
      <c r="T1518" s="160"/>
      <c r="U1518" s="160"/>
      <c r="V1518" s="160"/>
      <c r="W1518" s="160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243</v>
      </c>
      <c r="AH1518" s="151"/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1" x14ac:dyDescent="0.2">
      <c r="A1519" s="158"/>
      <c r="B1519" s="159"/>
      <c r="C1519" s="256" t="s">
        <v>4046</v>
      </c>
      <c r="D1519" s="257"/>
      <c r="E1519" s="257"/>
      <c r="F1519" s="257"/>
      <c r="G1519" s="257"/>
      <c r="H1519" s="160"/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/>
      <c r="S1519" s="160"/>
      <c r="T1519" s="160"/>
      <c r="U1519" s="160"/>
      <c r="V1519" s="160"/>
      <c r="W1519" s="160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243</v>
      </c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 x14ac:dyDescent="0.2">
      <c r="A1520" s="158"/>
      <c r="B1520" s="159"/>
      <c r="C1520" s="256" t="s">
        <v>4047</v>
      </c>
      <c r="D1520" s="257"/>
      <c r="E1520" s="257"/>
      <c r="F1520" s="257"/>
      <c r="G1520" s="257"/>
      <c r="H1520" s="160"/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243</v>
      </c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1" x14ac:dyDescent="0.2">
      <c r="A1521" s="158"/>
      <c r="B1521" s="159"/>
      <c r="C1521" s="201" t="s">
        <v>4019</v>
      </c>
      <c r="D1521" s="193"/>
      <c r="E1521" s="194">
        <v>144</v>
      </c>
      <c r="F1521" s="160"/>
      <c r="G1521" s="160"/>
      <c r="H1521" s="160"/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/>
      <c r="S1521" s="160"/>
      <c r="T1521" s="160"/>
      <c r="U1521" s="160"/>
      <c r="V1521" s="160"/>
      <c r="W1521" s="160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305</v>
      </c>
      <c r="AH1521" s="151">
        <v>0</v>
      </c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ht="22.5" outlineLevel="1" x14ac:dyDescent="0.2">
      <c r="A1522" s="171">
        <v>61</v>
      </c>
      <c r="B1522" s="172" t="s">
        <v>3100</v>
      </c>
      <c r="C1522" s="188" t="s">
        <v>3101</v>
      </c>
      <c r="D1522" s="173" t="s">
        <v>327</v>
      </c>
      <c r="E1522" s="174">
        <v>906.30119999999999</v>
      </c>
      <c r="F1522" s="175"/>
      <c r="G1522" s="176">
        <f>ROUND(E1522*F1522,2)</f>
        <v>0</v>
      </c>
      <c r="H1522" s="175"/>
      <c r="I1522" s="176">
        <f>ROUND(E1522*H1522,2)</f>
        <v>0</v>
      </c>
      <c r="J1522" s="175"/>
      <c r="K1522" s="176">
        <f>ROUND(E1522*J1522,2)</f>
        <v>0</v>
      </c>
      <c r="L1522" s="176">
        <v>21</v>
      </c>
      <c r="M1522" s="176">
        <f>G1522*(1+L1522/100)</f>
        <v>0</v>
      </c>
      <c r="N1522" s="176">
        <v>2.9999999999999997E-4</v>
      </c>
      <c r="O1522" s="176">
        <f>ROUND(E1522*N1522,2)</f>
        <v>0.27</v>
      </c>
      <c r="P1522" s="176">
        <v>0</v>
      </c>
      <c r="Q1522" s="176">
        <f>ROUND(E1522*P1522,2)</f>
        <v>0</v>
      </c>
      <c r="R1522" s="176" t="s">
        <v>459</v>
      </c>
      <c r="S1522" s="176" t="s">
        <v>239</v>
      </c>
      <c r="T1522" s="177" t="s">
        <v>300</v>
      </c>
      <c r="U1522" s="160">
        <v>0</v>
      </c>
      <c r="V1522" s="160">
        <f>ROUND(E1522*U1522,2)</f>
        <v>0</v>
      </c>
      <c r="W1522" s="160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460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outlineLevel="1" x14ac:dyDescent="0.2">
      <c r="A1523" s="158"/>
      <c r="B1523" s="159"/>
      <c r="C1523" s="202" t="s">
        <v>319</v>
      </c>
      <c r="D1523" s="195"/>
      <c r="E1523" s="196"/>
      <c r="F1523" s="160"/>
      <c r="G1523" s="160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 t="s">
        <v>305</v>
      </c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outlineLevel="1" x14ac:dyDescent="0.2">
      <c r="A1524" s="158"/>
      <c r="B1524" s="159"/>
      <c r="C1524" s="203" t="s">
        <v>4048</v>
      </c>
      <c r="D1524" s="195"/>
      <c r="E1524" s="196">
        <v>138.24</v>
      </c>
      <c r="F1524" s="160"/>
      <c r="G1524" s="160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305</v>
      </c>
      <c r="AH1524" s="151">
        <v>2</v>
      </c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 x14ac:dyDescent="0.2">
      <c r="A1525" s="158"/>
      <c r="B1525" s="159"/>
      <c r="C1525" s="203" t="s">
        <v>4049</v>
      </c>
      <c r="D1525" s="195"/>
      <c r="E1525" s="196">
        <v>138.24</v>
      </c>
      <c r="F1525" s="160"/>
      <c r="G1525" s="160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305</v>
      </c>
      <c r="AH1525" s="151">
        <v>2</v>
      </c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 x14ac:dyDescent="0.2">
      <c r="A1526" s="158"/>
      <c r="B1526" s="159"/>
      <c r="C1526" s="203" t="s">
        <v>4050</v>
      </c>
      <c r="D1526" s="195"/>
      <c r="E1526" s="196">
        <v>96.888000000000005</v>
      </c>
      <c r="F1526" s="160"/>
      <c r="G1526" s="160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305</v>
      </c>
      <c r="AH1526" s="151">
        <v>2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 x14ac:dyDescent="0.2">
      <c r="A1527" s="158"/>
      <c r="B1527" s="159"/>
      <c r="C1527" s="203" t="s">
        <v>4051</v>
      </c>
      <c r="D1527" s="195"/>
      <c r="E1527" s="196">
        <v>276.48</v>
      </c>
      <c r="F1527" s="160"/>
      <c r="G1527" s="160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305</v>
      </c>
      <c r="AH1527" s="151">
        <v>2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 x14ac:dyDescent="0.2">
      <c r="A1528" s="158"/>
      <c r="B1528" s="159"/>
      <c r="C1528" s="203" t="s">
        <v>4052</v>
      </c>
      <c r="D1528" s="195"/>
      <c r="E1528" s="196">
        <v>138.24</v>
      </c>
      <c r="F1528" s="160"/>
      <c r="G1528" s="160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305</v>
      </c>
      <c r="AH1528" s="151">
        <v>2</v>
      </c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 x14ac:dyDescent="0.2">
      <c r="A1529" s="158"/>
      <c r="B1529" s="159"/>
      <c r="C1529" s="204" t="s">
        <v>322</v>
      </c>
      <c r="D1529" s="197"/>
      <c r="E1529" s="198">
        <v>788.08799999999997</v>
      </c>
      <c r="F1529" s="160"/>
      <c r="G1529" s="160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305</v>
      </c>
      <c r="AH1529" s="151">
        <v>3</v>
      </c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 x14ac:dyDescent="0.2">
      <c r="A1530" s="158"/>
      <c r="B1530" s="159"/>
      <c r="C1530" s="202" t="s">
        <v>323</v>
      </c>
      <c r="D1530" s="195"/>
      <c r="E1530" s="196"/>
      <c r="F1530" s="160"/>
      <c r="G1530" s="160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305</v>
      </c>
      <c r="AH1530" s="151"/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outlineLevel="1" x14ac:dyDescent="0.2">
      <c r="A1531" s="158"/>
      <c r="B1531" s="159"/>
      <c r="C1531" s="201" t="s">
        <v>4053</v>
      </c>
      <c r="D1531" s="193"/>
      <c r="E1531" s="194">
        <v>906.30119999999999</v>
      </c>
      <c r="F1531" s="160"/>
      <c r="G1531" s="160"/>
      <c r="H1531" s="160"/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/>
      <c r="S1531" s="160"/>
      <c r="T1531" s="160"/>
      <c r="U1531" s="160"/>
      <c r="V1531" s="160"/>
      <c r="W1531" s="160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305</v>
      </c>
      <c r="AH1531" s="151">
        <v>0</v>
      </c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x14ac:dyDescent="0.2">
      <c r="A1532" s="165" t="s">
        <v>234</v>
      </c>
      <c r="B1532" s="166" t="s">
        <v>128</v>
      </c>
      <c r="C1532" s="187" t="s">
        <v>129</v>
      </c>
      <c r="D1532" s="167"/>
      <c r="E1532" s="168"/>
      <c r="F1532" s="169"/>
      <c r="G1532" s="169">
        <f>SUMIF(AG1533:AG1628,"&lt;&gt;NOR",G1533:G1628)</f>
        <v>0</v>
      </c>
      <c r="H1532" s="169"/>
      <c r="I1532" s="169">
        <f>SUM(I1533:I1628)</f>
        <v>0</v>
      </c>
      <c r="J1532" s="169"/>
      <c r="K1532" s="169">
        <f>SUM(K1533:K1628)</f>
        <v>0</v>
      </c>
      <c r="L1532" s="169"/>
      <c r="M1532" s="169">
        <f>SUM(M1533:M1628)</f>
        <v>0</v>
      </c>
      <c r="N1532" s="169"/>
      <c r="O1532" s="169">
        <f>SUM(O1533:O1628)</f>
        <v>127.28999999999999</v>
      </c>
      <c r="P1532" s="169"/>
      <c r="Q1532" s="169">
        <f>SUM(Q1533:Q1628)</f>
        <v>0</v>
      </c>
      <c r="R1532" s="169"/>
      <c r="S1532" s="169"/>
      <c r="T1532" s="170"/>
      <c r="U1532" s="164"/>
      <c r="V1532" s="164">
        <f>SUM(V1533:V1628)</f>
        <v>321.53999999999996</v>
      </c>
      <c r="W1532" s="164"/>
      <c r="AG1532" t="s">
        <v>235</v>
      </c>
    </row>
    <row r="1533" spans="1:60" ht="22.5" outlineLevel="1" x14ac:dyDescent="0.2">
      <c r="A1533" s="171">
        <v>62</v>
      </c>
      <c r="B1533" s="172" t="s">
        <v>3441</v>
      </c>
      <c r="C1533" s="188" t="s">
        <v>3442</v>
      </c>
      <c r="D1533" s="173" t="s">
        <v>252</v>
      </c>
      <c r="E1533" s="174">
        <v>2</v>
      </c>
      <c r="F1533" s="175"/>
      <c r="G1533" s="176">
        <f>ROUND(E1533*F1533,2)</f>
        <v>0</v>
      </c>
      <c r="H1533" s="175"/>
      <c r="I1533" s="176">
        <f>ROUND(E1533*H1533,2)</f>
        <v>0</v>
      </c>
      <c r="J1533" s="175"/>
      <c r="K1533" s="176">
        <f>ROUND(E1533*J1533,2)</f>
        <v>0</v>
      </c>
      <c r="L1533" s="176">
        <v>21</v>
      </c>
      <c r="M1533" s="176">
        <f>G1533*(1+L1533/100)</f>
        <v>0</v>
      </c>
      <c r="N1533" s="176">
        <v>15.05846</v>
      </c>
      <c r="O1533" s="176">
        <f>ROUND(E1533*N1533,2)</f>
        <v>30.12</v>
      </c>
      <c r="P1533" s="176">
        <v>0</v>
      </c>
      <c r="Q1533" s="176">
        <f>ROUND(E1533*P1533,2)</f>
        <v>0</v>
      </c>
      <c r="R1533" s="176" t="s">
        <v>2140</v>
      </c>
      <c r="S1533" s="176" t="s">
        <v>239</v>
      </c>
      <c r="T1533" s="177" t="s">
        <v>300</v>
      </c>
      <c r="U1533" s="160">
        <v>41.204000000000001</v>
      </c>
      <c r="V1533" s="160">
        <f>ROUND(E1533*U1533,2)</f>
        <v>82.41</v>
      </c>
      <c r="W1533" s="160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415</v>
      </c>
      <c r="AH1533" s="151"/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 x14ac:dyDescent="0.2">
      <c r="A1534" s="158"/>
      <c r="B1534" s="159"/>
      <c r="C1534" s="265" t="s">
        <v>3443</v>
      </c>
      <c r="D1534" s="266"/>
      <c r="E1534" s="266"/>
      <c r="F1534" s="266"/>
      <c r="G1534" s="266"/>
      <c r="H1534" s="160"/>
      <c r="I1534" s="160"/>
      <c r="J1534" s="160"/>
      <c r="K1534" s="160"/>
      <c r="L1534" s="160"/>
      <c r="M1534" s="160"/>
      <c r="N1534" s="160"/>
      <c r="O1534" s="160"/>
      <c r="P1534" s="160"/>
      <c r="Q1534" s="160"/>
      <c r="R1534" s="160"/>
      <c r="S1534" s="160"/>
      <c r="T1534" s="160"/>
      <c r="U1534" s="160"/>
      <c r="V1534" s="160"/>
      <c r="W1534" s="160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303</v>
      </c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 x14ac:dyDescent="0.2">
      <c r="A1535" s="158"/>
      <c r="B1535" s="159"/>
      <c r="C1535" s="201" t="s">
        <v>4054</v>
      </c>
      <c r="D1535" s="193"/>
      <c r="E1535" s="194">
        <v>2</v>
      </c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305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ht="22.5" outlineLevel="1" x14ac:dyDescent="0.2">
      <c r="A1536" s="171">
        <v>63</v>
      </c>
      <c r="B1536" s="172" t="s">
        <v>4055</v>
      </c>
      <c r="C1536" s="188" t="s">
        <v>4056</v>
      </c>
      <c r="D1536" s="173" t="s">
        <v>252</v>
      </c>
      <c r="E1536" s="174">
        <v>2</v>
      </c>
      <c r="F1536" s="175"/>
      <c r="G1536" s="176">
        <f>ROUND(E1536*F1536,2)</f>
        <v>0</v>
      </c>
      <c r="H1536" s="175"/>
      <c r="I1536" s="176">
        <f>ROUND(E1536*H1536,2)</f>
        <v>0</v>
      </c>
      <c r="J1536" s="175"/>
      <c r="K1536" s="176">
        <f>ROUND(E1536*J1536,2)</f>
        <v>0</v>
      </c>
      <c r="L1536" s="176">
        <v>21</v>
      </c>
      <c r="M1536" s="176">
        <f>G1536*(1+L1536/100)</f>
        <v>0</v>
      </c>
      <c r="N1536" s="176">
        <v>17.451889999999999</v>
      </c>
      <c r="O1536" s="176">
        <f>ROUND(E1536*N1536,2)</f>
        <v>34.9</v>
      </c>
      <c r="P1536" s="176">
        <v>0</v>
      </c>
      <c r="Q1536" s="176">
        <f>ROUND(E1536*P1536,2)</f>
        <v>0</v>
      </c>
      <c r="R1536" s="176" t="s">
        <v>2140</v>
      </c>
      <c r="S1536" s="176" t="s">
        <v>239</v>
      </c>
      <c r="T1536" s="177" t="s">
        <v>300</v>
      </c>
      <c r="U1536" s="160">
        <v>36.524000000000001</v>
      </c>
      <c r="V1536" s="160">
        <f>ROUND(E1536*U1536,2)</f>
        <v>73.05</v>
      </c>
      <c r="W1536" s="160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415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 x14ac:dyDescent="0.2">
      <c r="A1537" s="158"/>
      <c r="B1537" s="159"/>
      <c r="C1537" s="265" t="s">
        <v>3443</v>
      </c>
      <c r="D1537" s="266"/>
      <c r="E1537" s="266"/>
      <c r="F1537" s="266"/>
      <c r="G1537" s="266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303</v>
      </c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 x14ac:dyDescent="0.2">
      <c r="A1538" s="158"/>
      <c r="B1538" s="159"/>
      <c r="C1538" s="201" t="s">
        <v>4057</v>
      </c>
      <c r="D1538" s="193"/>
      <c r="E1538" s="194">
        <v>1</v>
      </c>
      <c r="F1538" s="160"/>
      <c r="G1538" s="160"/>
      <c r="H1538" s="160"/>
      <c r="I1538" s="160"/>
      <c r="J1538" s="160"/>
      <c r="K1538" s="160"/>
      <c r="L1538" s="160"/>
      <c r="M1538" s="160"/>
      <c r="N1538" s="160"/>
      <c r="O1538" s="160"/>
      <c r="P1538" s="160"/>
      <c r="Q1538" s="160"/>
      <c r="R1538" s="160"/>
      <c r="S1538" s="160"/>
      <c r="T1538" s="160"/>
      <c r="U1538" s="160"/>
      <c r="V1538" s="160"/>
      <c r="W1538" s="160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305</v>
      </c>
      <c r="AH1538" s="151">
        <v>0</v>
      </c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 x14ac:dyDescent="0.2">
      <c r="A1539" s="158"/>
      <c r="B1539" s="159"/>
      <c r="C1539" s="201" t="s">
        <v>4058</v>
      </c>
      <c r="D1539" s="193"/>
      <c r="E1539" s="194">
        <v>1</v>
      </c>
      <c r="F1539" s="160"/>
      <c r="G1539" s="160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305</v>
      </c>
      <c r="AH1539" s="151">
        <v>0</v>
      </c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 x14ac:dyDescent="0.2">
      <c r="A1540" s="171">
        <v>64</v>
      </c>
      <c r="B1540" s="172" t="s">
        <v>3445</v>
      </c>
      <c r="C1540" s="188" t="s">
        <v>3446</v>
      </c>
      <c r="D1540" s="173" t="s">
        <v>252</v>
      </c>
      <c r="E1540" s="174">
        <v>69</v>
      </c>
      <c r="F1540" s="175"/>
      <c r="G1540" s="176">
        <f>ROUND(E1540*F1540,2)</f>
        <v>0</v>
      </c>
      <c r="H1540" s="175"/>
      <c r="I1540" s="176">
        <f>ROUND(E1540*H1540,2)</f>
        <v>0</v>
      </c>
      <c r="J1540" s="175"/>
      <c r="K1540" s="176">
        <f>ROUND(E1540*J1540,2)</f>
        <v>0</v>
      </c>
      <c r="L1540" s="176">
        <v>21</v>
      </c>
      <c r="M1540" s="176">
        <f>G1540*(1+L1540/100)</f>
        <v>0</v>
      </c>
      <c r="N1540" s="176">
        <v>0</v>
      </c>
      <c r="O1540" s="176">
        <f>ROUND(E1540*N1540,2)</f>
        <v>0</v>
      </c>
      <c r="P1540" s="176">
        <v>0</v>
      </c>
      <c r="Q1540" s="176">
        <f>ROUND(E1540*P1540,2)</f>
        <v>0</v>
      </c>
      <c r="R1540" s="176" t="s">
        <v>2140</v>
      </c>
      <c r="S1540" s="176" t="s">
        <v>239</v>
      </c>
      <c r="T1540" s="177" t="s">
        <v>300</v>
      </c>
      <c r="U1540" s="160">
        <v>0.79</v>
      </c>
      <c r="V1540" s="160">
        <f>ROUND(E1540*U1540,2)</f>
        <v>54.51</v>
      </c>
      <c r="W1540" s="160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415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1" x14ac:dyDescent="0.2">
      <c r="A1541" s="158"/>
      <c r="B1541" s="159"/>
      <c r="C1541" s="265" t="s">
        <v>3447</v>
      </c>
      <c r="D1541" s="266"/>
      <c r="E1541" s="266"/>
      <c r="F1541" s="266"/>
      <c r="G1541" s="266"/>
      <c r="H1541" s="160"/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/>
      <c r="S1541" s="160"/>
      <c r="T1541" s="160"/>
      <c r="U1541" s="160"/>
      <c r="V1541" s="160"/>
      <c r="W1541" s="160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 t="s">
        <v>303</v>
      </c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1" x14ac:dyDescent="0.2">
      <c r="A1542" s="158"/>
      <c r="B1542" s="159"/>
      <c r="C1542" s="201" t="s">
        <v>4059</v>
      </c>
      <c r="D1542" s="193"/>
      <c r="E1542" s="194">
        <v>16</v>
      </c>
      <c r="F1542" s="160"/>
      <c r="G1542" s="160"/>
      <c r="H1542" s="160"/>
      <c r="I1542" s="160"/>
      <c r="J1542" s="160"/>
      <c r="K1542" s="160"/>
      <c r="L1542" s="160"/>
      <c r="M1542" s="160"/>
      <c r="N1542" s="160"/>
      <c r="O1542" s="160"/>
      <c r="P1542" s="160"/>
      <c r="Q1542" s="160"/>
      <c r="R1542" s="160"/>
      <c r="S1542" s="160"/>
      <c r="T1542" s="160"/>
      <c r="U1542" s="160"/>
      <c r="V1542" s="160"/>
      <c r="W1542" s="160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305</v>
      </c>
      <c r="AH1542" s="151">
        <v>0</v>
      </c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 x14ac:dyDescent="0.2">
      <c r="A1543" s="158"/>
      <c r="B1543" s="159"/>
      <c r="C1543" s="201" t="s">
        <v>4060</v>
      </c>
      <c r="D1543" s="193"/>
      <c r="E1543" s="194">
        <v>20</v>
      </c>
      <c r="F1543" s="160"/>
      <c r="G1543" s="160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305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 x14ac:dyDescent="0.2">
      <c r="A1544" s="158"/>
      <c r="B1544" s="159"/>
      <c r="C1544" s="201" t="s">
        <v>4061</v>
      </c>
      <c r="D1544" s="193"/>
      <c r="E1544" s="194">
        <v>19</v>
      </c>
      <c r="F1544" s="160"/>
      <c r="G1544" s="160"/>
      <c r="H1544" s="160"/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0"/>
      <c r="S1544" s="160"/>
      <c r="T1544" s="160"/>
      <c r="U1544" s="160"/>
      <c r="V1544" s="160"/>
      <c r="W1544" s="160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305</v>
      </c>
      <c r="AH1544" s="151">
        <v>0</v>
      </c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1" x14ac:dyDescent="0.2">
      <c r="A1545" s="158"/>
      <c r="B1545" s="159"/>
      <c r="C1545" s="201" t="s">
        <v>4062</v>
      </c>
      <c r="D1545" s="193"/>
      <c r="E1545" s="194">
        <v>8</v>
      </c>
      <c r="F1545" s="160"/>
      <c r="G1545" s="160"/>
      <c r="H1545" s="160"/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/>
      <c r="S1545" s="160"/>
      <c r="T1545" s="160"/>
      <c r="U1545" s="160"/>
      <c r="V1545" s="160"/>
      <c r="W1545" s="160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305</v>
      </c>
      <c r="AH1545" s="151">
        <v>0</v>
      </c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 x14ac:dyDescent="0.2">
      <c r="A1546" s="158"/>
      <c r="B1546" s="159"/>
      <c r="C1546" s="201" t="s">
        <v>4063</v>
      </c>
      <c r="D1546" s="193"/>
      <c r="E1546" s="194">
        <v>15</v>
      </c>
      <c r="F1546" s="160"/>
      <c r="G1546" s="160"/>
      <c r="H1546" s="160"/>
      <c r="I1546" s="160"/>
      <c r="J1546" s="160"/>
      <c r="K1546" s="160"/>
      <c r="L1546" s="160"/>
      <c r="M1546" s="160"/>
      <c r="N1546" s="160"/>
      <c r="O1546" s="160"/>
      <c r="P1546" s="160"/>
      <c r="Q1546" s="160"/>
      <c r="R1546" s="160"/>
      <c r="S1546" s="160"/>
      <c r="T1546" s="160"/>
      <c r="U1546" s="160"/>
      <c r="V1546" s="160"/>
      <c r="W1546" s="160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305</v>
      </c>
      <c r="AH1546" s="151">
        <v>0</v>
      </c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 x14ac:dyDescent="0.2">
      <c r="A1547" s="158"/>
      <c r="B1547" s="159"/>
      <c r="C1547" s="201" t="s">
        <v>4061</v>
      </c>
      <c r="D1547" s="193"/>
      <c r="E1547" s="194">
        <v>19</v>
      </c>
      <c r="F1547" s="160"/>
      <c r="G1547" s="160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305</v>
      </c>
      <c r="AH1547" s="151">
        <v>0</v>
      </c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 x14ac:dyDescent="0.2">
      <c r="A1548" s="158"/>
      <c r="B1548" s="159"/>
      <c r="C1548" s="201" t="s">
        <v>4064</v>
      </c>
      <c r="D1548" s="193"/>
      <c r="E1548" s="194">
        <v>1</v>
      </c>
      <c r="F1548" s="160"/>
      <c r="G1548" s="160"/>
      <c r="H1548" s="160"/>
      <c r="I1548" s="160"/>
      <c r="J1548" s="160"/>
      <c r="K1548" s="160"/>
      <c r="L1548" s="160"/>
      <c r="M1548" s="160"/>
      <c r="N1548" s="160"/>
      <c r="O1548" s="160"/>
      <c r="P1548" s="160"/>
      <c r="Q1548" s="160"/>
      <c r="R1548" s="160"/>
      <c r="S1548" s="160"/>
      <c r="T1548" s="160"/>
      <c r="U1548" s="160"/>
      <c r="V1548" s="160"/>
      <c r="W1548" s="160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305</v>
      </c>
      <c r="AH1548" s="151">
        <v>0</v>
      </c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1" x14ac:dyDescent="0.2">
      <c r="A1549" s="158"/>
      <c r="B1549" s="159"/>
      <c r="C1549" s="201" t="s">
        <v>4065</v>
      </c>
      <c r="D1549" s="193"/>
      <c r="E1549" s="194">
        <v>-23</v>
      </c>
      <c r="F1549" s="160"/>
      <c r="G1549" s="160"/>
      <c r="H1549" s="160"/>
      <c r="I1549" s="160"/>
      <c r="J1549" s="160"/>
      <c r="K1549" s="160"/>
      <c r="L1549" s="160"/>
      <c r="M1549" s="160"/>
      <c r="N1549" s="160"/>
      <c r="O1549" s="160"/>
      <c r="P1549" s="160"/>
      <c r="Q1549" s="160"/>
      <c r="R1549" s="160"/>
      <c r="S1549" s="160"/>
      <c r="T1549" s="160"/>
      <c r="U1549" s="160"/>
      <c r="V1549" s="160"/>
      <c r="W1549" s="160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305</v>
      </c>
      <c r="AH1549" s="151">
        <v>0</v>
      </c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 x14ac:dyDescent="0.2">
      <c r="A1550" s="158"/>
      <c r="B1550" s="159"/>
      <c r="C1550" s="201" t="s">
        <v>4066</v>
      </c>
      <c r="D1550" s="193"/>
      <c r="E1550" s="194">
        <v>-2</v>
      </c>
      <c r="F1550" s="160"/>
      <c r="G1550" s="160"/>
      <c r="H1550" s="160"/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0"/>
      <c r="S1550" s="160"/>
      <c r="T1550" s="160"/>
      <c r="U1550" s="160"/>
      <c r="V1550" s="160"/>
      <c r="W1550" s="160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305</v>
      </c>
      <c r="AH1550" s="151">
        <v>0</v>
      </c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 x14ac:dyDescent="0.2">
      <c r="A1551" s="158"/>
      <c r="B1551" s="159"/>
      <c r="C1551" s="201" t="s">
        <v>4067</v>
      </c>
      <c r="D1551" s="193"/>
      <c r="E1551" s="194">
        <v>-4</v>
      </c>
      <c r="F1551" s="160"/>
      <c r="G1551" s="160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305</v>
      </c>
      <c r="AH1551" s="151">
        <v>0</v>
      </c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 x14ac:dyDescent="0.2">
      <c r="A1552" s="171">
        <v>65</v>
      </c>
      <c r="B1552" s="172" t="s">
        <v>3459</v>
      </c>
      <c r="C1552" s="188" t="s">
        <v>3460</v>
      </c>
      <c r="D1552" s="173" t="s">
        <v>252</v>
      </c>
      <c r="E1552" s="174">
        <v>9</v>
      </c>
      <c r="F1552" s="175"/>
      <c r="G1552" s="176">
        <f>ROUND(E1552*F1552,2)</f>
        <v>0</v>
      </c>
      <c r="H1552" s="175"/>
      <c r="I1552" s="176">
        <f>ROUND(E1552*H1552,2)</f>
        <v>0</v>
      </c>
      <c r="J1552" s="175"/>
      <c r="K1552" s="176">
        <f>ROUND(E1552*J1552,2)</f>
        <v>0</v>
      </c>
      <c r="L1552" s="176">
        <v>21</v>
      </c>
      <c r="M1552" s="176">
        <f>G1552*(1+L1552/100)</f>
        <v>0</v>
      </c>
      <c r="N1552" s="176">
        <v>0</v>
      </c>
      <c r="O1552" s="176">
        <f>ROUND(E1552*N1552,2)</f>
        <v>0</v>
      </c>
      <c r="P1552" s="176">
        <v>0</v>
      </c>
      <c r="Q1552" s="176">
        <f>ROUND(E1552*P1552,2)</f>
        <v>0</v>
      </c>
      <c r="R1552" s="176" t="s">
        <v>2140</v>
      </c>
      <c r="S1552" s="176" t="s">
        <v>239</v>
      </c>
      <c r="T1552" s="177" t="s">
        <v>300</v>
      </c>
      <c r="U1552" s="160">
        <v>0.94599999999999995</v>
      </c>
      <c r="V1552" s="160">
        <f>ROUND(E1552*U1552,2)</f>
        <v>8.51</v>
      </c>
      <c r="W1552" s="160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415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 x14ac:dyDescent="0.2">
      <c r="A1553" s="158"/>
      <c r="B1553" s="159"/>
      <c r="C1553" s="265" t="s">
        <v>3447</v>
      </c>
      <c r="D1553" s="266"/>
      <c r="E1553" s="266"/>
      <c r="F1553" s="266"/>
      <c r="G1553" s="266"/>
      <c r="H1553" s="160"/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0"/>
      <c r="S1553" s="160"/>
      <c r="T1553" s="160"/>
      <c r="U1553" s="160"/>
      <c r="V1553" s="160"/>
      <c r="W1553" s="160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303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 x14ac:dyDescent="0.2">
      <c r="A1554" s="158"/>
      <c r="B1554" s="159"/>
      <c r="C1554" s="201" t="s">
        <v>4068</v>
      </c>
      <c r="D1554" s="193"/>
      <c r="E1554" s="194">
        <v>11</v>
      </c>
      <c r="F1554" s="160"/>
      <c r="G1554" s="160"/>
      <c r="H1554" s="160"/>
      <c r="I1554" s="160"/>
      <c r="J1554" s="160"/>
      <c r="K1554" s="160"/>
      <c r="L1554" s="160"/>
      <c r="M1554" s="160"/>
      <c r="N1554" s="160"/>
      <c r="O1554" s="160"/>
      <c r="P1554" s="160"/>
      <c r="Q1554" s="160"/>
      <c r="R1554" s="160"/>
      <c r="S1554" s="160"/>
      <c r="T1554" s="160"/>
      <c r="U1554" s="160"/>
      <c r="V1554" s="160"/>
      <c r="W1554" s="160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305</v>
      </c>
      <c r="AH1554" s="151">
        <v>0</v>
      </c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 outlineLevel="1" x14ac:dyDescent="0.2">
      <c r="A1555" s="158"/>
      <c r="B1555" s="159"/>
      <c r="C1555" s="201" t="s">
        <v>4069</v>
      </c>
      <c r="D1555" s="193"/>
      <c r="E1555" s="194">
        <v>-2</v>
      </c>
      <c r="F1555" s="160"/>
      <c r="G1555" s="160"/>
      <c r="H1555" s="160"/>
      <c r="I1555" s="160"/>
      <c r="J1555" s="160"/>
      <c r="K1555" s="160"/>
      <c r="L1555" s="160"/>
      <c r="M1555" s="160"/>
      <c r="N1555" s="160"/>
      <c r="O1555" s="160"/>
      <c r="P1555" s="160"/>
      <c r="Q1555" s="160"/>
      <c r="R1555" s="160"/>
      <c r="S1555" s="160"/>
      <c r="T1555" s="160"/>
      <c r="U1555" s="160"/>
      <c r="V1555" s="160"/>
      <c r="W1555" s="160"/>
      <c r="X1555" s="151"/>
      <c r="Y1555" s="151"/>
      <c r="Z1555" s="151"/>
      <c r="AA1555" s="151"/>
      <c r="AB1555" s="151"/>
      <c r="AC1555" s="151"/>
      <c r="AD1555" s="151"/>
      <c r="AE1555" s="151"/>
      <c r="AF1555" s="151"/>
      <c r="AG1555" s="151" t="s">
        <v>305</v>
      </c>
      <c r="AH1555" s="151">
        <v>0</v>
      </c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51"/>
      <c r="BB1555" s="151"/>
      <c r="BC1555" s="151"/>
      <c r="BD1555" s="151"/>
      <c r="BE1555" s="151"/>
      <c r="BF1555" s="151"/>
      <c r="BG1555" s="151"/>
      <c r="BH1555" s="151"/>
    </row>
    <row r="1556" spans="1:60" ht="22.5" outlineLevel="1" x14ac:dyDescent="0.2">
      <c r="A1556" s="171">
        <v>66</v>
      </c>
      <c r="B1556" s="172" t="s">
        <v>3462</v>
      </c>
      <c r="C1556" s="188" t="s">
        <v>3463</v>
      </c>
      <c r="D1556" s="173" t="s">
        <v>252</v>
      </c>
      <c r="E1556" s="174">
        <v>22</v>
      </c>
      <c r="F1556" s="175"/>
      <c r="G1556" s="176">
        <f>ROUND(E1556*F1556,2)</f>
        <v>0</v>
      </c>
      <c r="H1556" s="175"/>
      <c r="I1556" s="176">
        <f>ROUND(E1556*H1556,2)</f>
        <v>0</v>
      </c>
      <c r="J1556" s="175"/>
      <c r="K1556" s="176">
        <f>ROUND(E1556*J1556,2)</f>
        <v>0</v>
      </c>
      <c r="L1556" s="176">
        <v>21</v>
      </c>
      <c r="M1556" s="176">
        <f>G1556*(1+L1556/100)</f>
        <v>0</v>
      </c>
      <c r="N1556" s="176">
        <v>0</v>
      </c>
      <c r="O1556" s="176">
        <f>ROUND(E1556*N1556,2)</f>
        <v>0</v>
      </c>
      <c r="P1556" s="176">
        <v>0</v>
      </c>
      <c r="Q1556" s="176">
        <f>ROUND(E1556*P1556,2)</f>
        <v>0</v>
      </c>
      <c r="R1556" s="176" t="s">
        <v>2140</v>
      </c>
      <c r="S1556" s="176" t="s">
        <v>239</v>
      </c>
      <c r="T1556" s="177" t="s">
        <v>300</v>
      </c>
      <c r="U1556" s="160">
        <v>0.9</v>
      </c>
      <c r="V1556" s="160">
        <f>ROUND(E1556*U1556,2)</f>
        <v>19.8</v>
      </c>
      <c r="W1556" s="160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415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 x14ac:dyDescent="0.2">
      <c r="A1557" s="158"/>
      <c r="B1557" s="159"/>
      <c r="C1557" s="265" t="s">
        <v>3447</v>
      </c>
      <c r="D1557" s="266"/>
      <c r="E1557" s="266"/>
      <c r="F1557" s="266"/>
      <c r="G1557" s="266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303</v>
      </c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 x14ac:dyDescent="0.2">
      <c r="A1558" s="158"/>
      <c r="B1558" s="159"/>
      <c r="C1558" s="201" t="s">
        <v>4070</v>
      </c>
      <c r="D1558" s="193"/>
      <c r="E1558" s="194">
        <v>37</v>
      </c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305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 x14ac:dyDescent="0.2">
      <c r="A1559" s="158"/>
      <c r="B1559" s="159"/>
      <c r="C1559" s="201" t="s">
        <v>4071</v>
      </c>
      <c r="D1559" s="193"/>
      <c r="E1559" s="194">
        <v>-9</v>
      </c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305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 x14ac:dyDescent="0.2">
      <c r="A1560" s="158"/>
      <c r="B1560" s="159"/>
      <c r="C1560" s="201" t="s">
        <v>4066</v>
      </c>
      <c r="D1560" s="193"/>
      <c r="E1560" s="194">
        <v>-2</v>
      </c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305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 x14ac:dyDescent="0.2">
      <c r="A1561" s="158"/>
      <c r="B1561" s="159"/>
      <c r="C1561" s="201" t="s">
        <v>4067</v>
      </c>
      <c r="D1561" s="193"/>
      <c r="E1561" s="194">
        <v>-4</v>
      </c>
      <c r="F1561" s="160"/>
      <c r="G1561" s="160"/>
      <c r="H1561" s="160"/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/>
      <c r="S1561" s="160"/>
      <c r="T1561" s="160"/>
      <c r="U1561" s="160"/>
      <c r="V1561" s="160"/>
      <c r="W1561" s="160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305</v>
      </c>
      <c r="AH1561" s="151">
        <v>0</v>
      </c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ht="22.5" outlineLevel="1" x14ac:dyDescent="0.2">
      <c r="A1562" s="171">
        <v>67</v>
      </c>
      <c r="B1562" s="172" t="s">
        <v>3464</v>
      </c>
      <c r="C1562" s="188" t="s">
        <v>3465</v>
      </c>
      <c r="D1562" s="173" t="s">
        <v>252</v>
      </c>
      <c r="E1562" s="174">
        <v>20</v>
      </c>
      <c r="F1562" s="175"/>
      <c r="G1562" s="176">
        <f>ROUND(E1562*F1562,2)</f>
        <v>0</v>
      </c>
      <c r="H1562" s="175"/>
      <c r="I1562" s="176">
        <f>ROUND(E1562*H1562,2)</f>
        <v>0</v>
      </c>
      <c r="J1562" s="175"/>
      <c r="K1562" s="176">
        <f>ROUND(E1562*J1562,2)</f>
        <v>0</v>
      </c>
      <c r="L1562" s="176">
        <v>21</v>
      </c>
      <c r="M1562" s="176">
        <f>G1562*(1+L1562/100)</f>
        <v>0</v>
      </c>
      <c r="N1562" s="176">
        <v>0</v>
      </c>
      <c r="O1562" s="176">
        <f>ROUND(E1562*N1562,2)</f>
        <v>0</v>
      </c>
      <c r="P1562" s="176">
        <v>0</v>
      </c>
      <c r="Q1562" s="176">
        <f>ROUND(E1562*P1562,2)</f>
        <v>0</v>
      </c>
      <c r="R1562" s="176" t="s">
        <v>2140</v>
      </c>
      <c r="S1562" s="176" t="s">
        <v>239</v>
      </c>
      <c r="T1562" s="177" t="s">
        <v>300</v>
      </c>
      <c r="U1562" s="160">
        <v>1.752</v>
      </c>
      <c r="V1562" s="160">
        <f>ROUND(E1562*U1562,2)</f>
        <v>35.04</v>
      </c>
      <c r="W1562" s="160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415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 x14ac:dyDescent="0.2">
      <c r="A1563" s="158"/>
      <c r="B1563" s="159"/>
      <c r="C1563" s="265" t="s">
        <v>3447</v>
      </c>
      <c r="D1563" s="266"/>
      <c r="E1563" s="266"/>
      <c r="F1563" s="266"/>
      <c r="G1563" s="266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303</v>
      </c>
      <c r="AH1563" s="151"/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 x14ac:dyDescent="0.2">
      <c r="A1564" s="158"/>
      <c r="B1564" s="159"/>
      <c r="C1564" s="201" t="s">
        <v>4072</v>
      </c>
      <c r="D1564" s="193"/>
      <c r="E1564" s="194">
        <v>5</v>
      </c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305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1" x14ac:dyDescent="0.2">
      <c r="A1565" s="158"/>
      <c r="B1565" s="159"/>
      <c r="C1565" s="201" t="s">
        <v>4073</v>
      </c>
      <c r="D1565" s="193"/>
      <c r="E1565" s="194">
        <v>1</v>
      </c>
      <c r="F1565" s="160"/>
      <c r="G1565" s="160"/>
      <c r="H1565" s="160"/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/>
      <c r="S1565" s="160"/>
      <c r="T1565" s="160"/>
      <c r="U1565" s="160"/>
      <c r="V1565" s="160"/>
      <c r="W1565" s="160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305</v>
      </c>
      <c r="AH1565" s="151">
        <v>0</v>
      </c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 x14ac:dyDescent="0.2">
      <c r="A1566" s="158"/>
      <c r="B1566" s="159"/>
      <c r="C1566" s="201" t="s">
        <v>4074</v>
      </c>
      <c r="D1566" s="193"/>
      <c r="E1566" s="194">
        <v>14</v>
      </c>
      <c r="F1566" s="160"/>
      <c r="G1566" s="160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305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 x14ac:dyDescent="0.2">
      <c r="A1567" s="158"/>
      <c r="B1567" s="159"/>
      <c r="C1567" s="201" t="s">
        <v>4073</v>
      </c>
      <c r="D1567" s="193"/>
      <c r="E1567" s="194">
        <v>1</v>
      </c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305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 x14ac:dyDescent="0.2">
      <c r="A1568" s="158"/>
      <c r="B1568" s="159"/>
      <c r="C1568" s="201" t="s">
        <v>4075</v>
      </c>
      <c r="D1568" s="193"/>
      <c r="E1568" s="194">
        <v>13</v>
      </c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305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 x14ac:dyDescent="0.2">
      <c r="A1569" s="158"/>
      <c r="B1569" s="159"/>
      <c r="C1569" s="201" t="s">
        <v>4076</v>
      </c>
      <c r="D1569" s="193"/>
      <c r="E1569" s="194">
        <v>-8</v>
      </c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305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 x14ac:dyDescent="0.2">
      <c r="A1570" s="158"/>
      <c r="B1570" s="159"/>
      <c r="C1570" s="201" t="s">
        <v>4066</v>
      </c>
      <c r="D1570" s="193"/>
      <c r="E1570" s="194">
        <v>-2</v>
      </c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305</v>
      </c>
      <c r="AH1570" s="151">
        <v>0</v>
      </c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outlineLevel="1" x14ac:dyDescent="0.2">
      <c r="A1571" s="158"/>
      <c r="B1571" s="159"/>
      <c r="C1571" s="201" t="s">
        <v>4067</v>
      </c>
      <c r="D1571" s="193"/>
      <c r="E1571" s="194">
        <v>-4</v>
      </c>
      <c r="F1571" s="160"/>
      <c r="G1571" s="160"/>
      <c r="H1571" s="160"/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/>
      <c r="S1571" s="160"/>
      <c r="T1571" s="160"/>
      <c r="U1571" s="160"/>
      <c r="V1571" s="160"/>
      <c r="W1571" s="160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305</v>
      </c>
      <c r="AH1571" s="151">
        <v>0</v>
      </c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 x14ac:dyDescent="0.2">
      <c r="A1572" s="171">
        <v>68</v>
      </c>
      <c r="B1572" s="172" t="s">
        <v>3466</v>
      </c>
      <c r="C1572" s="188" t="s">
        <v>3467</v>
      </c>
      <c r="D1572" s="173" t="s">
        <v>252</v>
      </c>
      <c r="E1572" s="174">
        <v>23</v>
      </c>
      <c r="F1572" s="175"/>
      <c r="G1572" s="176">
        <f>ROUND(E1572*F1572,2)</f>
        <v>0</v>
      </c>
      <c r="H1572" s="175"/>
      <c r="I1572" s="176">
        <f>ROUND(E1572*H1572,2)</f>
        <v>0</v>
      </c>
      <c r="J1572" s="175"/>
      <c r="K1572" s="176">
        <f>ROUND(E1572*J1572,2)</f>
        <v>0</v>
      </c>
      <c r="L1572" s="176">
        <v>21</v>
      </c>
      <c r="M1572" s="176">
        <f>G1572*(1+L1572/100)</f>
        <v>0</v>
      </c>
      <c r="N1572" s="176">
        <v>7.0200000000000002E-3</v>
      </c>
      <c r="O1572" s="176">
        <f>ROUND(E1572*N1572,2)</f>
        <v>0.16</v>
      </c>
      <c r="P1572" s="176">
        <v>0</v>
      </c>
      <c r="Q1572" s="176">
        <f>ROUND(E1572*P1572,2)</f>
        <v>0</v>
      </c>
      <c r="R1572" s="176" t="s">
        <v>2140</v>
      </c>
      <c r="S1572" s="176" t="s">
        <v>239</v>
      </c>
      <c r="T1572" s="177" t="s">
        <v>300</v>
      </c>
      <c r="U1572" s="160">
        <v>1.3140000000000001</v>
      </c>
      <c r="V1572" s="160">
        <f>ROUND(E1572*U1572,2)</f>
        <v>30.22</v>
      </c>
      <c r="W1572" s="160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301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outlineLevel="1" x14ac:dyDescent="0.2">
      <c r="A1573" s="158"/>
      <c r="B1573" s="159"/>
      <c r="C1573" s="201" t="s">
        <v>4077</v>
      </c>
      <c r="D1573" s="193"/>
      <c r="E1573" s="194">
        <v>38</v>
      </c>
      <c r="F1573" s="160"/>
      <c r="G1573" s="160"/>
      <c r="H1573" s="160"/>
      <c r="I1573" s="160"/>
      <c r="J1573" s="160"/>
      <c r="K1573" s="160"/>
      <c r="L1573" s="160"/>
      <c r="M1573" s="160"/>
      <c r="N1573" s="160"/>
      <c r="O1573" s="160"/>
      <c r="P1573" s="160"/>
      <c r="Q1573" s="160"/>
      <c r="R1573" s="160"/>
      <c r="S1573" s="160"/>
      <c r="T1573" s="160"/>
      <c r="U1573" s="160"/>
      <c r="V1573" s="160"/>
      <c r="W1573" s="160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305</v>
      </c>
      <c r="AH1573" s="151">
        <v>0</v>
      </c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 x14ac:dyDescent="0.2">
      <c r="A1574" s="158"/>
      <c r="B1574" s="159"/>
      <c r="C1574" s="201" t="s">
        <v>4071</v>
      </c>
      <c r="D1574" s="193"/>
      <c r="E1574" s="194">
        <v>-9</v>
      </c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305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 x14ac:dyDescent="0.2">
      <c r="A1575" s="158"/>
      <c r="B1575" s="159"/>
      <c r="C1575" s="201" t="s">
        <v>4066</v>
      </c>
      <c r="D1575" s="193"/>
      <c r="E1575" s="194">
        <v>-2</v>
      </c>
      <c r="F1575" s="160"/>
      <c r="G1575" s="160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305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 x14ac:dyDescent="0.2">
      <c r="A1576" s="158"/>
      <c r="B1576" s="159"/>
      <c r="C1576" s="201" t="s">
        <v>4067</v>
      </c>
      <c r="D1576" s="193"/>
      <c r="E1576" s="194">
        <v>-4</v>
      </c>
      <c r="F1576" s="160"/>
      <c r="G1576" s="160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305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ht="33.75" outlineLevel="1" x14ac:dyDescent="0.2">
      <c r="A1577" s="171">
        <v>69</v>
      </c>
      <c r="B1577" s="172" t="s">
        <v>4078</v>
      </c>
      <c r="C1577" s="188" t="s">
        <v>4079</v>
      </c>
      <c r="D1577" s="173" t="s">
        <v>252</v>
      </c>
      <c r="E1577" s="174">
        <v>36</v>
      </c>
      <c r="F1577" s="175"/>
      <c r="G1577" s="176">
        <f>ROUND(E1577*F1577,2)</f>
        <v>0</v>
      </c>
      <c r="H1577" s="175"/>
      <c r="I1577" s="176">
        <f>ROUND(E1577*H1577,2)</f>
        <v>0</v>
      </c>
      <c r="J1577" s="175"/>
      <c r="K1577" s="176">
        <f>ROUND(E1577*J1577,2)</f>
        <v>0</v>
      </c>
      <c r="L1577" s="176">
        <v>21</v>
      </c>
      <c r="M1577" s="176">
        <f>G1577*(1+L1577/100)</f>
        <v>0</v>
      </c>
      <c r="N1577" s="176">
        <v>7.6429999999999998E-2</v>
      </c>
      <c r="O1577" s="176">
        <f>ROUND(E1577*N1577,2)</f>
        <v>2.75</v>
      </c>
      <c r="P1577" s="176">
        <v>0</v>
      </c>
      <c r="Q1577" s="176">
        <f>ROUND(E1577*P1577,2)</f>
        <v>0</v>
      </c>
      <c r="R1577" s="176" t="s">
        <v>663</v>
      </c>
      <c r="S1577" s="176" t="s">
        <v>239</v>
      </c>
      <c r="T1577" s="177" t="s">
        <v>300</v>
      </c>
      <c r="U1577" s="160">
        <v>0.5</v>
      </c>
      <c r="V1577" s="160">
        <f>ROUND(E1577*U1577,2)</f>
        <v>18</v>
      </c>
      <c r="W1577" s="160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415</v>
      </c>
      <c r="AH1577" s="151"/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 x14ac:dyDescent="0.2">
      <c r="A1578" s="158"/>
      <c r="B1578" s="159"/>
      <c r="C1578" s="201" t="s">
        <v>4080</v>
      </c>
      <c r="D1578" s="193"/>
      <c r="E1578" s="194">
        <v>36</v>
      </c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305</v>
      </c>
      <c r="AH1578" s="151">
        <v>0</v>
      </c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 x14ac:dyDescent="0.2">
      <c r="A1579" s="171">
        <v>70</v>
      </c>
      <c r="B1579" s="172" t="s">
        <v>3471</v>
      </c>
      <c r="C1579" s="188" t="s">
        <v>3472</v>
      </c>
      <c r="D1579" s="173" t="s">
        <v>252</v>
      </c>
      <c r="E1579" s="174">
        <v>23</v>
      </c>
      <c r="F1579" s="175"/>
      <c r="G1579" s="176">
        <f>ROUND(E1579*F1579,2)</f>
        <v>0</v>
      </c>
      <c r="H1579" s="175"/>
      <c r="I1579" s="176">
        <f>ROUND(E1579*H1579,2)</f>
        <v>0</v>
      </c>
      <c r="J1579" s="175"/>
      <c r="K1579" s="176">
        <f>ROUND(E1579*J1579,2)</f>
        <v>0</v>
      </c>
      <c r="L1579" s="176">
        <v>21</v>
      </c>
      <c r="M1579" s="176">
        <f>G1579*(1+L1579/100)</f>
        <v>0</v>
      </c>
      <c r="N1579" s="176">
        <v>0.16600000000000001</v>
      </c>
      <c r="O1579" s="176">
        <f>ROUND(E1579*N1579,2)</f>
        <v>3.82</v>
      </c>
      <c r="P1579" s="176">
        <v>0</v>
      </c>
      <c r="Q1579" s="176">
        <f>ROUND(E1579*P1579,2)</f>
        <v>0</v>
      </c>
      <c r="R1579" s="176" t="s">
        <v>459</v>
      </c>
      <c r="S1579" s="176" t="s">
        <v>239</v>
      </c>
      <c r="T1579" s="177" t="s">
        <v>300</v>
      </c>
      <c r="U1579" s="160">
        <v>0</v>
      </c>
      <c r="V1579" s="160">
        <f>ROUND(E1579*U1579,2)</f>
        <v>0</v>
      </c>
      <c r="W1579" s="160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460</v>
      </c>
      <c r="AH1579" s="151"/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 x14ac:dyDescent="0.2">
      <c r="A1580" s="158"/>
      <c r="B1580" s="159"/>
      <c r="C1580" s="201" t="s">
        <v>4077</v>
      </c>
      <c r="D1580" s="193"/>
      <c r="E1580" s="194">
        <v>38</v>
      </c>
      <c r="F1580" s="160"/>
      <c r="G1580" s="160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305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 x14ac:dyDescent="0.2">
      <c r="A1581" s="158"/>
      <c r="B1581" s="159"/>
      <c r="C1581" s="201" t="s">
        <v>4071</v>
      </c>
      <c r="D1581" s="193"/>
      <c r="E1581" s="194">
        <v>-9</v>
      </c>
      <c r="F1581" s="160"/>
      <c r="G1581" s="160"/>
      <c r="H1581" s="160"/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/>
      <c r="S1581" s="160"/>
      <c r="T1581" s="160"/>
      <c r="U1581" s="160"/>
      <c r="V1581" s="160"/>
      <c r="W1581" s="160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305</v>
      </c>
      <c r="AH1581" s="151">
        <v>0</v>
      </c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 x14ac:dyDescent="0.2">
      <c r="A1582" s="158"/>
      <c r="B1582" s="159"/>
      <c r="C1582" s="201" t="s">
        <v>4066</v>
      </c>
      <c r="D1582" s="193"/>
      <c r="E1582" s="194">
        <v>-2</v>
      </c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305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1" x14ac:dyDescent="0.2">
      <c r="A1583" s="158"/>
      <c r="B1583" s="159"/>
      <c r="C1583" s="201" t="s">
        <v>4067</v>
      </c>
      <c r="D1583" s="193"/>
      <c r="E1583" s="194">
        <v>-4</v>
      </c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305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ht="22.5" outlineLevel="1" x14ac:dyDescent="0.2">
      <c r="A1584" s="171">
        <v>71</v>
      </c>
      <c r="B1584" s="172" t="s">
        <v>3473</v>
      </c>
      <c r="C1584" s="188" t="s">
        <v>3474</v>
      </c>
      <c r="D1584" s="173" t="s">
        <v>252</v>
      </c>
      <c r="E1584" s="174">
        <v>12</v>
      </c>
      <c r="F1584" s="175"/>
      <c r="G1584" s="176">
        <f>ROUND(E1584*F1584,2)</f>
        <v>0</v>
      </c>
      <c r="H1584" s="175"/>
      <c r="I1584" s="176">
        <f>ROUND(E1584*H1584,2)</f>
        <v>0</v>
      </c>
      <c r="J1584" s="175"/>
      <c r="K1584" s="176">
        <f>ROUND(E1584*J1584,2)</f>
        <v>0</v>
      </c>
      <c r="L1584" s="176">
        <v>21</v>
      </c>
      <c r="M1584" s="176">
        <f>G1584*(1+L1584/100)</f>
        <v>0</v>
      </c>
      <c r="N1584" s="176">
        <v>0.04</v>
      </c>
      <c r="O1584" s="176">
        <f>ROUND(E1584*N1584,2)</f>
        <v>0.48</v>
      </c>
      <c r="P1584" s="176">
        <v>0</v>
      </c>
      <c r="Q1584" s="176">
        <f>ROUND(E1584*P1584,2)</f>
        <v>0</v>
      </c>
      <c r="R1584" s="176" t="s">
        <v>459</v>
      </c>
      <c r="S1584" s="176" t="s">
        <v>239</v>
      </c>
      <c r="T1584" s="177" t="s">
        <v>300</v>
      </c>
      <c r="U1584" s="160">
        <v>0</v>
      </c>
      <c r="V1584" s="160">
        <f>ROUND(E1584*U1584,2)</f>
        <v>0</v>
      </c>
      <c r="W1584" s="160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460</v>
      </c>
      <c r="AH1584" s="151"/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 x14ac:dyDescent="0.2">
      <c r="A1585" s="158"/>
      <c r="B1585" s="159"/>
      <c r="C1585" s="201" t="s">
        <v>4059</v>
      </c>
      <c r="D1585" s="193"/>
      <c r="E1585" s="194">
        <v>16</v>
      </c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305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outlineLevel="1" x14ac:dyDescent="0.2">
      <c r="A1586" s="158"/>
      <c r="B1586" s="159"/>
      <c r="C1586" s="201" t="s">
        <v>4081</v>
      </c>
      <c r="D1586" s="193"/>
      <c r="E1586" s="194">
        <v>-1</v>
      </c>
      <c r="F1586" s="160"/>
      <c r="G1586" s="160"/>
      <c r="H1586" s="160"/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/>
      <c r="S1586" s="160"/>
      <c r="T1586" s="160"/>
      <c r="U1586" s="160"/>
      <c r="V1586" s="160"/>
      <c r="W1586" s="160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305</v>
      </c>
      <c r="AH1586" s="151">
        <v>0</v>
      </c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 x14ac:dyDescent="0.2">
      <c r="A1587" s="158"/>
      <c r="B1587" s="159"/>
      <c r="C1587" s="201" t="s">
        <v>4082</v>
      </c>
      <c r="D1587" s="193"/>
      <c r="E1587" s="194">
        <v>-3</v>
      </c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305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ht="22.5" outlineLevel="1" x14ac:dyDescent="0.2">
      <c r="A1588" s="171">
        <v>72</v>
      </c>
      <c r="B1588" s="172" t="s">
        <v>3483</v>
      </c>
      <c r="C1588" s="188" t="s">
        <v>3484</v>
      </c>
      <c r="D1588" s="173" t="s">
        <v>252</v>
      </c>
      <c r="E1588" s="174">
        <v>14</v>
      </c>
      <c r="F1588" s="175"/>
      <c r="G1588" s="176">
        <f>ROUND(E1588*F1588,2)</f>
        <v>0</v>
      </c>
      <c r="H1588" s="175"/>
      <c r="I1588" s="176">
        <f>ROUND(E1588*H1588,2)</f>
        <v>0</v>
      </c>
      <c r="J1588" s="175"/>
      <c r="K1588" s="176">
        <f>ROUND(E1588*J1588,2)</f>
        <v>0</v>
      </c>
      <c r="L1588" s="176">
        <v>21</v>
      </c>
      <c r="M1588" s="176">
        <f>G1588*(1+L1588/100)</f>
        <v>0</v>
      </c>
      <c r="N1588" s="176">
        <v>5.3999999999999999E-2</v>
      </c>
      <c r="O1588" s="176">
        <f>ROUND(E1588*N1588,2)</f>
        <v>0.76</v>
      </c>
      <c r="P1588" s="176">
        <v>0</v>
      </c>
      <c r="Q1588" s="176">
        <f>ROUND(E1588*P1588,2)</f>
        <v>0</v>
      </c>
      <c r="R1588" s="176" t="s">
        <v>459</v>
      </c>
      <c r="S1588" s="176" t="s">
        <v>239</v>
      </c>
      <c r="T1588" s="177" t="s">
        <v>300</v>
      </c>
      <c r="U1588" s="160">
        <v>0</v>
      </c>
      <c r="V1588" s="160">
        <f>ROUND(E1588*U1588,2)</f>
        <v>0</v>
      </c>
      <c r="W1588" s="160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460</v>
      </c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 x14ac:dyDescent="0.2">
      <c r="A1589" s="158"/>
      <c r="B1589" s="159"/>
      <c r="C1589" s="201" t="s">
        <v>4060</v>
      </c>
      <c r="D1589" s="193"/>
      <c r="E1589" s="194">
        <v>20</v>
      </c>
      <c r="F1589" s="160"/>
      <c r="G1589" s="160"/>
      <c r="H1589" s="160"/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/>
      <c r="S1589" s="160"/>
      <c r="T1589" s="160"/>
      <c r="U1589" s="160"/>
      <c r="V1589" s="160"/>
      <c r="W1589" s="160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305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 x14ac:dyDescent="0.2">
      <c r="A1590" s="158"/>
      <c r="B1590" s="159"/>
      <c r="C1590" s="201" t="s">
        <v>4083</v>
      </c>
      <c r="D1590" s="193"/>
      <c r="E1590" s="194">
        <v>-6</v>
      </c>
      <c r="F1590" s="160"/>
      <c r="G1590" s="160"/>
      <c r="H1590" s="160"/>
      <c r="I1590" s="160"/>
      <c r="J1590" s="160"/>
      <c r="K1590" s="160"/>
      <c r="L1590" s="160"/>
      <c r="M1590" s="160"/>
      <c r="N1590" s="160"/>
      <c r="O1590" s="160"/>
      <c r="P1590" s="160"/>
      <c r="Q1590" s="160"/>
      <c r="R1590" s="160"/>
      <c r="S1590" s="160"/>
      <c r="T1590" s="160"/>
      <c r="U1590" s="160"/>
      <c r="V1590" s="160"/>
      <c r="W1590" s="160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305</v>
      </c>
      <c r="AH1590" s="151">
        <v>0</v>
      </c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ht="22.5" outlineLevel="1" x14ac:dyDescent="0.2">
      <c r="A1591" s="171">
        <v>73</v>
      </c>
      <c r="B1591" s="172" t="s">
        <v>3485</v>
      </c>
      <c r="C1591" s="188" t="s">
        <v>3486</v>
      </c>
      <c r="D1591" s="173" t="s">
        <v>252</v>
      </c>
      <c r="E1591" s="174">
        <v>15</v>
      </c>
      <c r="F1591" s="175"/>
      <c r="G1591" s="176">
        <f>ROUND(E1591*F1591,2)</f>
        <v>0</v>
      </c>
      <c r="H1591" s="175"/>
      <c r="I1591" s="176">
        <f>ROUND(E1591*H1591,2)</f>
        <v>0</v>
      </c>
      <c r="J1591" s="175"/>
      <c r="K1591" s="176">
        <f>ROUND(E1591*J1591,2)</f>
        <v>0</v>
      </c>
      <c r="L1591" s="176">
        <v>21</v>
      </c>
      <c r="M1591" s="176">
        <f>G1591*(1+L1591/100)</f>
        <v>0</v>
      </c>
      <c r="N1591" s="176">
        <v>6.8000000000000005E-2</v>
      </c>
      <c r="O1591" s="176">
        <f>ROUND(E1591*N1591,2)</f>
        <v>1.02</v>
      </c>
      <c r="P1591" s="176">
        <v>0</v>
      </c>
      <c r="Q1591" s="176">
        <f>ROUND(E1591*P1591,2)</f>
        <v>0</v>
      </c>
      <c r="R1591" s="176" t="s">
        <v>459</v>
      </c>
      <c r="S1591" s="176" t="s">
        <v>239</v>
      </c>
      <c r="T1591" s="177" t="s">
        <v>300</v>
      </c>
      <c r="U1591" s="160">
        <v>0</v>
      </c>
      <c r="V1591" s="160">
        <f>ROUND(E1591*U1591,2)</f>
        <v>0</v>
      </c>
      <c r="W1591" s="160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460</v>
      </c>
      <c r="AH1591" s="151"/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 x14ac:dyDescent="0.2">
      <c r="A1592" s="158"/>
      <c r="B1592" s="159"/>
      <c r="C1592" s="201" t="s">
        <v>4061</v>
      </c>
      <c r="D1592" s="193"/>
      <c r="E1592" s="194">
        <v>19</v>
      </c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305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1" x14ac:dyDescent="0.2">
      <c r="A1593" s="158"/>
      <c r="B1593" s="159"/>
      <c r="C1593" s="201" t="s">
        <v>4084</v>
      </c>
      <c r="D1593" s="193"/>
      <c r="E1593" s="194">
        <v>-4</v>
      </c>
      <c r="F1593" s="160"/>
      <c r="G1593" s="160"/>
      <c r="H1593" s="160"/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/>
      <c r="S1593" s="160"/>
      <c r="T1593" s="160"/>
      <c r="U1593" s="160"/>
      <c r="V1593" s="160"/>
      <c r="W1593" s="160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305</v>
      </c>
      <c r="AH1593" s="151">
        <v>0</v>
      </c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 x14ac:dyDescent="0.2">
      <c r="A1594" s="171">
        <v>74</v>
      </c>
      <c r="B1594" s="172" t="s">
        <v>3488</v>
      </c>
      <c r="C1594" s="188" t="s">
        <v>3489</v>
      </c>
      <c r="D1594" s="173" t="s">
        <v>252</v>
      </c>
      <c r="E1594" s="174">
        <v>6</v>
      </c>
      <c r="F1594" s="175"/>
      <c r="G1594" s="176">
        <f>ROUND(E1594*F1594,2)</f>
        <v>0</v>
      </c>
      <c r="H1594" s="175"/>
      <c r="I1594" s="176">
        <f>ROUND(E1594*H1594,2)</f>
        <v>0</v>
      </c>
      <c r="J1594" s="175"/>
      <c r="K1594" s="176">
        <f>ROUND(E1594*J1594,2)</f>
        <v>0</v>
      </c>
      <c r="L1594" s="176">
        <v>21</v>
      </c>
      <c r="M1594" s="176">
        <f>G1594*(1+L1594/100)</f>
        <v>0</v>
      </c>
      <c r="N1594" s="176">
        <v>8.1000000000000003E-2</v>
      </c>
      <c r="O1594" s="176">
        <f>ROUND(E1594*N1594,2)</f>
        <v>0.49</v>
      </c>
      <c r="P1594" s="176">
        <v>0</v>
      </c>
      <c r="Q1594" s="176">
        <f>ROUND(E1594*P1594,2)</f>
        <v>0</v>
      </c>
      <c r="R1594" s="176"/>
      <c r="S1594" s="176" t="s">
        <v>253</v>
      </c>
      <c r="T1594" s="177" t="s">
        <v>1851</v>
      </c>
      <c r="U1594" s="160">
        <v>0</v>
      </c>
      <c r="V1594" s="160">
        <f>ROUND(E1594*U1594,2)</f>
        <v>0</v>
      </c>
      <c r="W1594" s="160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460</v>
      </c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 x14ac:dyDescent="0.2">
      <c r="A1595" s="158"/>
      <c r="B1595" s="159"/>
      <c r="C1595" s="201" t="s">
        <v>4062</v>
      </c>
      <c r="D1595" s="193"/>
      <c r="E1595" s="194">
        <v>8</v>
      </c>
      <c r="F1595" s="160"/>
      <c r="G1595" s="160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305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outlineLevel="1" x14ac:dyDescent="0.2">
      <c r="A1596" s="158"/>
      <c r="B1596" s="159"/>
      <c r="C1596" s="201" t="s">
        <v>4069</v>
      </c>
      <c r="D1596" s="193"/>
      <c r="E1596" s="194">
        <v>-2</v>
      </c>
      <c r="F1596" s="160"/>
      <c r="G1596" s="160"/>
      <c r="H1596" s="160"/>
      <c r="I1596" s="160"/>
      <c r="J1596" s="160"/>
      <c r="K1596" s="160"/>
      <c r="L1596" s="160"/>
      <c r="M1596" s="160"/>
      <c r="N1596" s="160"/>
      <c r="O1596" s="160"/>
      <c r="P1596" s="160"/>
      <c r="Q1596" s="160"/>
      <c r="R1596" s="160"/>
      <c r="S1596" s="160"/>
      <c r="T1596" s="160"/>
      <c r="U1596" s="160"/>
      <c r="V1596" s="160"/>
      <c r="W1596" s="160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305</v>
      </c>
      <c r="AH1596" s="151">
        <v>0</v>
      </c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ht="22.5" outlineLevel="1" x14ac:dyDescent="0.2">
      <c r="A1597" s="171">
        <v>75</v>
      </c>
      <c r="B1597" s="172" t="s">
        <v>3490</v>
      </c>
      <c r="C1597" s="188" t="s">
        <v>3491</v>
      </c>
      <c r="D1597" s="173" t="s">
        <v>252</v>
      </c>
      <c r="E1597" s="174">
        <v>22</v>
      </c>
      <c r="F1597" s="175"/>
      <c r="G1597" s="176">
        <f>ROUND(E1597*F1597,2)</f>
        <v>0</v>
      </c>
      <c r="H1597" s="175"/>
      <c r="I1597" s="176">
        <f>ROUND(E1597*H1597,2)</f>
        <v>0</v>
      </c>
      <c r="J1597" s="175"/>
      <c r="K1597" s="176">
        <f>ROUND(E1597*J1597,2)</f>
        <v>0</v>
      </c>
      <c r="L1597" s="176">
        <v>21</v>
      </c>
      <c r="M1597" s="176">
        <f>G1597*(1+L1597/100)</f>
        <v>0</v>
      </c>
      <c r="N1597" s="176">
        <v>0.58499999999999996</v>
      </c>
      <c r="O1597" s="176">
        <f>ROUND(E1597*N1597,2)</f>
        <v>12.87</v>
      </c>
      <c r="P1597" s="176">
        <v>0</v>
      </c>
      <c r="Q1597" s="176">
        <f>ROUND(E1597*P1597,2)</f>
        <v>0</v>
      </c>
      <c r="R1597" s="176" t="s">
        <v>459</v>
      </c>
      <c r="S1597" s="176" t="s">
        <v>239</v>
      </c>
      <c r="T1597" s="177" t="s">
        <v>300</v>
      </c>
      <c r="U1597" s="160">
        <v>0</v>
      </c>
      <c r="V1597" s="160">
        <f>ROUND(E1597*U1597,2)</f>
        <v>0</v>
      </c>
      <c r="W1597" s="160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460</v>
      </c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 x14ac:dyDescent="0.2">
      <c r="A1598" s="158"/>
      <c r="B1598" s="159"/>
      <c r="C1598" s="201" t="s">
        <v>4070</v>
      </c>
      <c r="D1598" s="193"/>
      <c r="E1598" s="194">
        <v>37</v>
      </c>
      <c r="F1598" s="160"/>
      <c r="G1598" s="160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305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 x14ac:dyDescent="0.2">
      <c r="A1599" s="158"/>
      <c r="B1599" s="159"/>
      <c r="C1599" s="201" t="s">
        <v>4071</v>
      </c>
      <c r="D1599" s="193"/>
      <c r="E1599" s="194">
        <v>-9</v>
      </c>
      <c r="F1599" s="160"/>
      <c r="G1599" s="160"/>
      <c r="H1599" s="160"/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/>
      <c r="S1599" s="160"/>
      <c r="T1599" s="160"/>
      <c r="U1599" s="160"/>
      <c r="V1599" s="160"/>
      <c r="W1599" s="160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305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 x14ac:dyDescent="0.2">
      <c r="A1600" s="158"/>
      <c r="B1600" s="159"/>
      <c r="C1600" s="201" t="s">
        <v>4085</v>
      </c>
      <c r="D1600" s="193"/>
      <c r="E1600" s="194">
        <v>-6</v>
      </c>
      <c r="F1600" s="160"/>
      <c r="G1600" s="160"/>
      <c r="H1600" s="160"/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/>
      <c r="S1600" s="160"/>
      <c r="T1600" s="160"/>
      <c r="U1600" s="160"/>
      <c r="V1600" s="160"/>
      <c r="W1600" s="160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305</v>
      </c>
      <c r="AH1600" s="151">
        <v>0</v>
      </c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ht="22.5" outlineLevel="1" x14ac:dyDescent="0.2">
      <c r="A1601" s="171">
        <v>76</v>
      </c>
      <c r="B1601" s="172" t="s">
        <v>4086</v>
      </c>
      <c r="C1601" s="188" t="s">
        <v>4087</v>
      </c>
      <c r="D1601" s="173" t="s">
        <v>252</v>
      </c>
      <c r="E1601" s="174">
        <v>1</v>
      </c>
      <c r="F1601" s="175"/>
      <c r="G1601" s="176">
        <f>ROUND(E1601*F1601,2)</f>
        <v>0</v>
      </c>
      <c r="H1601" s="175"/>
      <c r="I1601" s="176">
        <f>ROUND(E1601*H1601,2)</f>
        <v>0</v>
      </c>
      <c r="J1601" s="175"/>
      <c r="K1601" s="176">
        <f>ROUND(E1601*J1601,2)</f>
        <v>0</v>
      </c>
      <c r="L1601" s="176">
        <v>21</v>
      </c>
      <c r="M1601" s="176">
        <f>G1601*(1+L1601/100)</f>
        <v>0</v>
      </c>
      <c r="N1601" s="176">
        <v>0.43</v>
      </c>
      <c r="O1601" s="176">
        <f>ROUND(E1601*N1601,2)</f>
        <v>0.43</v>
      </c>
      <c r="P1601" s="176">
        <v>0</v>
      </c>
      <c r="Q1601" s="176">
        <f>ROUND(E1601*P1601,2)</f>
        <v>0</v>
      </c>
      <c r="R1601" s="176" t="s">
        <v>459</v>
      </c>
      <c r="S1601" s="176" t="s">
        <v>239</v>
      </c>
      <c r="T1601" s="177" t="s">
        <v>300</v>
      </c>
      <c r="U1601" s="160">
        <v>0</v>
      </c>
      <c r="V1601" s="160">
        <f>ROUND(E1601*U1601,2)</f>
        <v>0</v>
      </c>
      <c r="W1601" s="160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460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 x14ac:dyDescent="0.2">
      <c r="A1602" s="158"/>
      <c r="B1602" s="159"/>
      <c r="C1602" s="201" t="s">
        <v>4073</v>
      </c>
      <c r="D1602" s="193"/>
      <c r="E1602" s="194">
        <v>1</v>
      </c>
      <c r="F1602" s="160"/>
      <c r="G1602" s="160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305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ht="22.5" outlineLevel="1" x14ac:dyDescent="0.2">
      <c r="A1603" s="171">
        <v>77</v>
      </c>
      <c r="B1603" s="172" t="s">
        <v>3492</v>
      </c>
      <c r="C1603" s="188" t="s">
        <v>3493</v>
      </c>
      <c r="D1603" s="173" t="s">
        <v>252</v>
      </c>
      <c r="E1603" s="174">
        <v>12</v>
      </c>
      <c r="F1603" s="175"/>
      <c r="G1603" s="176">
        <f>ROUND(E1603*F1603,2)</f>
        <v>0</v>
      </c>
      <c r="H1603" s="175"/>
      <c r="I1603" s="176">
        <f>ROUND(E1603*H1603,2)</f>
        <v>0</v>
      </c>
      <c r="J1603" s="175"/>
      <c r="K1603" s="176">
        <f>ROUND(E1603*J1603,2)</f>
        <v>0</v>
      </c>
      <c r="L1603" s="176">
        <v>21</v>
      </c>
      <c r="M1603" s="176">
        <f>G1603*(1+L1603/100)</f>
        <v>0</v>
      </c>
      <c r="N1603" s="176">
        <v>0.25</v>
      </c>
      <c r="O1603" s="176">
        <f>ROUND(E1603*N1603,2)</f>
        <v>3</v>
      </c>
      <c r="P1603" s="176">
        <v>0</v>
      </c>
      <c r="Q1603" s="176">
        <f>ROUND(E1603*P1603,2)</f>
        <v>0</v>
      </c>
      <c r="R1603" s="176" t="s">
        <v>459</v>
      </c>
      <c r="S1603" s="176" t="s">
        <v>239</v>
      </c>
      <c r="T1603" s="177" t="s">
        <v>300</v>
      </c>
      <c r="U1603" s="160">
        <v>0</v>
      </c>
      <c r="V1603" s="160">
        <f>ROUND(E1603*U1603,2)</f>
        <v>0</v>
      </c>
      <c r="W1603" s="160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460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 x14ac:dyDescent="0.2">
      <c r="A1604" s="158"/>
      <c r="B1604" s="159"/>
      <c r="C1604" s="201" t="s">
        <v>4063</v>
      </c>
      <c r="D1604" s="193"/>
      <c r="E1604" s="194">
        <v>15</v>
      </c>
      <c r="F1604" s="160"/>
      <c r="G1604" s="160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305</v>
      </c>
      <c r="AH1604" s="151">
        <v>0</v>
      </c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 x14ac:dyDescent="0.2">
      <c r="A1605" s="158"/>
      <c r="B1605" s="159"/>
      <c r="C1605" s="201" t="s">
        <v>4088</v>
      </c>
      <c r="D1605" s="193"/>
      <c r="E1605" s="194">
        <v>-3</v>
      </c>
      <c r="F1605" s="160"/>
      <c r="G1605" s="160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305</v>
      </c>
      <c r="AH1605" s="151">
        <v>0</v>
      </c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ht="22.5" outlineLevel="1" x14ac:dyDescent="0.2">
      <c r="A1606" s="171">
        <v>78</v>
      </c>
      <c r="B1606" s="172" t="s">
        <v>3494</v>
      </c>
      <c r="C1606" s="188" t="s">
        <v>3495</v>
      </c>
      <c r="D1606" s="173" t="s">
        <v>252</v>
      </c>
      <c r="E1606" s="174">
        <v>12</v>
      </c>
      <c r="F1606" s="175"/>
      <c r="G1606" s="176">
        <f>ROUND(E1606*F1606,2)</f>
        <v>0</v>
      </c>
      <c r="H1606" s="175"/>
      <c r="I1606" s="176">
        <f>ROUND(E1606*H1606,2)</f>
        <v>0</v>
      </c>
      <c r="J1606" s="175"/>
      <c r="K1606" s="176">
        <f>ROUND(E1606*J1606,2)</f>
        <v>0</v>
      </c>
      <c r="L1606" s="176">
        <v>21</v>
      </c>
      <c r="M1606" s="176">
        <f>G1606*(1+L1606/100)</f>
        <v>0</v>
      </c>
      <c r="N1606" s="176">
        <v>0.5</v>
      </c>
      <c r="O1606" s="176">
        <f>ROUND(E1606*N1606,2)</f>
        <v>6</v>
      </c>
      <c r="P1606" s="176">
        <v>0</v>
      </c>
      <c r="Q1606" s="176">
        <f>ROUND(E1606*P1606,2)</f>
        <v>0</v>
      </c>
      <c r="R1606" s="176" t="s">
        <v>459</v>
      </c>
      <c r="S1606" s="176" t="s">
        <v>239</v>
      </c>
      <c r="T1606" s="177" t="s">
        <v>300</v>
      </c>
      <c r="U1606" s="160">
        <v>0</v>
      </c>
      <c r="V1606" s="160">
        <f>ROUND(E1606*U1606,2)</f>
        <v>0</v>
      </c>
      <c r="W1606" s="160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460</v>
      </c>
      <c r="AH1606" s="151"/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1" x14ac:dyDescent="0.2">
      <c r="A1607" s="158"/>
      <c r="B1607" s="159"/>
      <c r="C1607" s="201" t="s">
        <v>4061</v>
      </c>
      <c r="D1607" s="193"/>
      <c r="E1607" s="194">
        <v>19</v>
      </c>
      <c r="F1607" s="160"/>
      <c r="G1607" s="160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305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 x14ac:dyDescent="0.2">
      <c r="A1608" s="158"/>
      <c r="B1608" s="159"/>
      <c r="C1608" s="201" t="s">
        <v>4089</v>
      </c>
      <c r="D1608" s="193"/>
      <c r="E1608" s="194">
        <v>-7</v>
      </c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305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 x14ac:dyDescent="0.2">
      <c r="A1609" s="171">
        <v>79</v>
      </c>
      <c r="B1609" s="172" t="s">
        <v>4090</v>
      </c>
      <c r="C1609" s="188" t="s">
        <v>3500</v>
      </c>
      <c r="D1609" s="173" t="s">
        <v>252</v>
      </c>
      <c r="E1609" s="174">
        <v>5</v>
      </c>
      <c r="F1609" s="175"/>
      <c r="G1609" s="176">
        <f>ROUND(E1609*F1609,2)</f>
        <v>0</v>
      </c>
      <c r="H1609" s="175"/>
      <c r="I1609" s="176">
        <f>ROUND(E1609*H1609,2)</f>
        <v>0</v>
      </c>
      <c r="J1609" s="175"/>
      <c r="K1609" s="176">
        <f>ROUND(E1609*J1609,2)</f>
        <v>0</v>
      </c>
      <c r="L1609" s="176">
        <v>21</v>
      </c>
      <c r="M1609" s="176">
        <f>G1609*(1+L1609/100)</f>
        <v>0</v>
      </c>
      <c r="N1609" s="176">
        <v>1.1599999999999999</v>
      </c>
      <c r="O1609" s="176">
        <f>ROUND(E1609*N1609,2)</f>
        <v>5.8</v>
      </c>
      <c r="P1609" s="176">
        <v>0</v>
      </c>
      <c r="Q1609" s="176">
        <f>ROUND(E1609*P1609,2)</f>
        <v>0</v>
      </c>
      <c r="R1609" s="176"/>
      <c r="S1609" s="176" t="s">
        <v>253</v>
      </c>
      <c r="T1609" s="177" t="s">
        <v>1851</v>
      </c>
      <c r="U1609" s="160">
        <v>0</v>
      </c>
      <c r="V1609" s="160">
        <f>ROUND(E1609*U1609,2)</f>
        <v>0</v>
      </c>
      <c r="W1609" s="160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460</v>
      </c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outlineLevel="1" x14ac:dyDescent="0.2">
      <c r="A1610" s="158"/>
      <c r="B1610" s="159"/>
      <c r="C1610" s="254" t="s">
        <v>3501</v>
      </c>
      <c r="D1610" s="255"/>
      <c r="E1610" s="255"/>
      <c r="F1610" s="255"/>
      <c r="G1610" s="255"/>
      <c r="H1610" s="160"/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/>
      <c r="S1610" s="160"/>
      <c r="T1610" s="160"/>
      <c r="U1610" s="160"/>
      <c r="V1610" s="160"/>
      <c r="W1610" s="160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243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outlineLevel="1" x14ac:dyDescent="0.2">
      <c r="A1611" s="158"/>
      <c r="B1611" s="159"/>
      <c r="C1611" s="201" t="s">
        <v>4091</v>
      </c>
      <c r="D1611" s="193"/>
      <c r="E1611" s="194">
        <v>5</v>
      </c>
      <c r="F1611" s="160"/>
      <c r="G1611" s="160"/>
      <c r="H1611" s="160"/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/>
      <c r="S1611" s="160"/>
      <c r="T1611" s="160"/>
      <c r="U1611" s="160"/>
      <c r="V1611" s="160"/>
      <c r="W1611" s="160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305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outlineLevel="1" x14ac:dyDescent="0.2">
      <c r="A1612" s="171">
        <v>80</v>
      </c>
      <c r="B1612" s="172" t="s">
        <v>4092</v>
      </c>
      <c r="C1612" s="188" t="s">
        <v>4093</v>
      </c>
      <c r="D1612" s="173" t="s">
        <v>252</v>
      </c>
      <c r="E1612" s="174">
        <v>1</v>
      </c>
      <c r="F1612" s="175"/>
      <c r="G1612" s="176">
        <f>ROUND(E1612*F1612,2)</f>
        <v>0</v>
      </c>
      <c r="H1612" s="175"/>
      <c r="I1612" s="176">
        <f>ROUND(E1612*H1612,2)</f>
        <v>0</v>
      </c>
      <c r="J1612" s="175"/>
      <c r="K1612" s="176">
        <f>ROUND(E1612*J1612,2)</f>
        <v>0</v>
      </c>
      <c r="L1612" s="176">
        <v>21</v>
      </c>
      <c r="M1612" s="176">
        <f>G1612*(1+L1612/100)</f>
        <v>0</v>
      </c>
      <c r="N1612" s="176">
        <v>1.36</v>
      </c>
      <c r="O1612" s="176">
        <f>ROUND(E1612*N1612,2)</f>
        <v>1.36</v>
      </c>
      <c r="P1612" s="176">
        <v>0</v>
      </c>
      <c r="Q1612" s="176">
        <f>ROUND(E1612*P1612,2)</f>
        <v>0</v>
      </c>
      <c r="R1612" s="176"/>
      <c r="S1612" s="176" t="s">
        <v>253</v>
      </c>
      <c r="T1612" s="177" t="s">
        <v>1851</v>
      </c>
      <c r="U1612" s="160">
        <v>0</v>
      </c>
      <c r="V1612" s="160">
        <f>ROUND(E1612*U1612,2)</f>
        <v>0</v>
      </c>
      <c r="W1612" s="160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460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 x14ac:dyDescent="0.2">
      <c r="A1613" s="158"/>
      <c r="B1613" s="159"/>
      <c r="C1613" s="254" t="s">
        <v>3501</v>
      </c>
      <c r="D1613" s="255"/>
      <c r="E1613" s="255"/>
      <c r="F1613" s="255"/>
      <c r="G1613" s="255"/>
      <c r="H1613" s="160"/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/>
      <c r="S1613" s="160"/>
      <c r="T1613" s="160"/>
      <c r="U1613" s="160"/>
      <c r="V1613" s="160"/>
      <c r="W1613" s="160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243</v>
      </c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1" x14ac:dyDescent="0.2">
      <c r="A1614" s="158"/>
      <c r="B1614" s="159"/>
      <c r="C1614" s="201" t="s">
        <v>4073</v>
      </c>
      <c r="D1614" s="193"/>
      <c r="E1614" s="194">
        <v>1</v>
      </c>
      <c r="F1614" s="160"/>
      <c r="G1614" s="160"/>
      <c r="H1614" s="160"/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/>
      <c r="S1614" s="160"/>
      <c r="T1614" s="160"/>
      <c r="U1614" s="160"/>
      <c r="V1614" s="160"/>
      <c r="W1614" s="160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 t="s">
        <v>305</v>
      </c>
      <c r="AH1614" s="151">
        <v>0</v>
      </c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1" x14ac:dyDescent="0.2">
      <c r="A1615" s="171">
        <v>81</v>
      </c>
      <c r="B1615" s="172" t="s">
        <v>4094</v>
      </c>
      <c r="C1615" s="188" t="s">
        <v>4095</v>
      </c>
      <c r="D1615" s="173" t="s">
        <v>252</v>
      </c>
      <c r="E1615" s="174">
        <v>14</v>
      </c>
      <c r="F1615" s="175"/>
      <c r="G1615" s="176">
        <f>ROUND(E1615*F1615,2)</f>
        <v>0</v>
      </c>
      <c r="H1615" s="175"/>
      <c r="I1615" s="176">
        <f>ROUND(E1615*H1615,2)</f>
        <v>0</v>
      </c>
      <c r="J1615" s="175"/>
      <c r="K1615" s="176">
        <f>ROUND(E1615*J1615,2)</f>
        <v>0</v>
      </c>
      <c r="L1615" s="176">
        <v>21</v>
      </c>
      <c r="M1615" s="176">
        <f>G1615*(1+L1615/100)</f>
        <v>0</v>
      </c>
      <c r="N1615" s="176">
        <v>1.1599999999999999</v>
      </c>
      <c r="O1615" s="176">
        <f>ROUND(E1615*N1615,2)</f>
        <v>16.239999999999998</v>
      </c>
      <c r="P1615" s="176">
        <v>0</v>
      </c>
      <c r="Q1615" s="176">
        <f>ROUND(E1615*P1615,2)</f>
        <v>0</v>
      </c>
      <c r="R1615" s="176"/>
      <c r="S1615" s="176" t="s">
        <v>253</v>
      </c>
      <c r="T1615" s="177" t="s">
        <v>1851</v>
      </c>
      <c r="U1615" s="160">
        <v>0</v>
      </c>
      <c r="V1615" s="160">
        <f>ROUND(E1615*U1615,2)</f>
        <v>0</v>
      </c>
      <c r="W1615" s="160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460</v>
      </c>
      <c r="AH1615" s="151"/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 x14ac:dyDescent="0.2">
      <c r="A1616" s="158"/>
      <c r="B1616" s="159"/>
      <c r="C1616" s="254" t="s">
        <v>3501</v>
      </c>
      <c r="D1616" s="255"/>
      <c r="E1616" s="255"/>
      <c r="F1616" s="255"/>
      <c r="G1616" s="255"/>
      <c r="H1616" s="160"/>
      <c r="I1616" s="160"/>
      <c r="J1616" s="160"/>
      <c r="K1616" s="160"/>
      <c r="L1616" s="160"/>
      <c r="M1616" s="160"/>
      <c r="N1616" s="160"/>
      <c r="O1616" s="160"/>
      <c r="P1616" s="160"/>
      <c r="Q1616" s="160"/>
      <c r="R1616" s="160"/>
      <c r="S1616" s="160"/>
      <c r="T1616" s="160"/>
      <c r="U1616" s="160"/>
      <c r="V1616" s="160"/>
      <c r="W1616" s="160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243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 x14ac:dyDescent="0.2">
      <c r="A1617" s="158"/>
      <c r="B1617" s="159"/>
      <c r="C1617" s="201" t="s">
        <v>4074</v>
      </c>
      <c r="D1617" s="193"/>
      <c r="E1617" s="194">
        <v>14</v>
      </c>
      <c r="F1617" s="160"/>
      <c r="G1617" s="160"/>
      <c r="H1617" s="160"/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/>
      <c r="S1617" s="160"/>
      <c r="T1617" s="160"/>
      <c r="U1617" s="160"/>
      <c r="V1617" s="160"/>
      <c r="W1617" s="160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305</v>
      </c>
      <c r="AH1617" s="151">
        <v>0</v>
      </c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outlineLevel="1" x14ac:dyDescent="0.2">
      <c r="A1618" s="171">
        <v>82</v>
      </c>
      <c r="B1618" s="172" t="s">
        <v>4096</v>
      </c>
      <c r="C1618" s="188" t="s">
        <v>4097</v>
      </c>
      <c r="D1618" s="173" t="s">
        <v>252</v>
      </c>
      <c r="E1618" s="174">
        <v>1</v>
      </c>
      <c r="F1618" s="175"/>
      <c r="G1618" s="176">
        <f>ROUND(E1618*F1618,2)</f>
        <v>0</v>
      </c>
      <c r="H1618" s="175"/>
      <c r="I1618" s="176">
        <f>ROUND(E1618*H1618,2)</f>
        <v>0</v>
      </c>
      <c r="J1618" s="175"/>
      <c r="K1618" s="176">
        <f>ROUND(E1618*J1618,2)</f>
        <v>0</v>
      </c>
      <c r="L1618" s="176">
        <v>21</v>
      </c>
      <c r="M1618" s="176">
        <f>G1618*(1+L1618/100)</f>
        <v>0</v>
      </c>
      <c r="N1618" s="176">
        <v>1.2</v>
      </c>
      <c r="O1618" s="176">
        <f>ROUND(E1618*N1618,2)</f>
        <v>1.2</v>
      </c>
      <c r="P1618" s="176">
        <v>0</v>
      </c>
      <c r="Q1618" s="176">
        <f>ROUND(E1618*P1618,2)</f>
        <v>0</v>
      </c>
      <c r="R1618" s="176"/>
      <c r="S1618" s="176" t="s">
        <v>253</v>
      </c>
      <c r="T1618" s="177" t="s">
        <v>1851</v>
      </c>
      <c r="U1618" s="160">
        <v>0</v>
      </c>
      <c r="V1618" s="160">
        <f>ROUND(E1618*U1618,2)</f>
        <v>0</v>
      </c>
      <c r="W1618" s="160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460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1" x14ac:dyDescent="0.2">
      <c r="A1619" s="158"/>
      <c r="B1619" s="159"/>
      <c r="C1619" s="254" t="s">
        <v>3501</v>
      </c>
      <c r="D1619" s="255"/>
      <c r="E1619" s="255"/>
      <c r="F1619" s="255"/>
      <c r="G1619" s="255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/>
      <c r="T1619" s="160"/>
      <c r="U1619" s="160"/>
      <c r="V1619" s="160"/>
      <c r="W1619" s="160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243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outlineLevel="1" x14ac:dyDescent="0.2">
      <c r="A1620" s="158"/>
      <c r="B1620" s="159"/>
      <c r="C1620" s="201" t="s">
        <v>4073</v>
      </c>
      <c r="D1620" s="193"/>
      <c r="E1620" s="194">
        <v>1</v>
      </c>
      <c r="F1620" s="160"/>
      <c r="G1620" s="160"/>
      <c r="H1620" s="160"/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/>
      <c r="S1620" s="160"/>
      <c r="T1620" s="160"/>
      <c r="U1620" s="160"/>
      <c r="V1620" s="160"/>
      <c r="W1620" s="160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305</v>
      </c>
      <c r="AH1620" s="151">
        <v>0</v>
      </c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 x14ac:dyDescent="0.2">
      <c r="A1621" s="171">
        <v>83</v>
      </c>
      <c r="B1621" s="172" t="s">
        <v>3499</v>
      </c>
      <c r="C1621" s="188" t="s">
        <v>3500</v>
      </c>
      <c r="D1621" s="173" t="s">
        <v>252</v>
      </c>
      <c r="E1621" s="174">
        <v>5</v>
      </c>
      <c r="F1621" s="175"/>
      <c r="G1621" s="176">
        <f>ROUND(E1621*F1621,2)</f>
        <v>0</v>
      </c>
      <c r="H1621" s="175"/>
      <c r="I1621" s="176">
        <f>ROUND(E1621*H1621,2)</f>
        <v>0</v>
      </c>
      <c r="J1621" s="175"/>
      <c r="K1621" s="176">
        <f>ROUND(E1621*J1621,2)</f>
        <v>0</v>
      </c>
      <c r="L1621" s="176">
        <v>21</v>
      </c>
      <c r="M1621" s="176">
        <f>G1621*(1+L1621/100)</f>
        <v>0</v>
      </c>
      <c r="N1621" s="176">
        <v>1.1599999999999999</v>
      </c>
      <c r="O1621" s="176">
        <f>ROUND(E1621*N1621,2)</f>
        <v>5.8</v>
      </c>
      <c r="P1621" s="176">
        <v>0</v>
      </c>
      <c r="Q1621" s="176">
        <f>ROUND(E1621*P1621,2)</f>
        <v>0</v>
      </c>
      <c r="R1621" s="176"/>
      <c r="S1621" s="176" t="s">
        <v>253</v>
      </c>
      <c r="T1621" s="177" t="s">
        <v>1851</v>
      </c>
      <c r="U1621" s="160">
        <v>0</v>
      </c>
      <c r="V1621" s="160">
        <f>ROUND(E1621*U1621,2)</f>
        <v>0</v>
      </c>
      <c r="W1621" s="160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460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1" x14ac:dyDescent="0.2">
      <c r="A1622" s="158"/>
      <c r="B1622" s="159"/>
      <c r="C1622" s="254" t="s">
        <v>3501</v>
      </c>
      <c r="D1622" s="255"/>
      <c r="E1622" s="255"/>
      <c r="F1622" s="255"/>
      <c r="G1622" s="255"/>
      <c r="H1622" s="160"/>
      <c r="I1622" s="160"/>
      <c r="J1622" s="160"/>
      <c r="K1622" s="160"/>
      <c r="L1622" s="160"/>
      <c r="M1622" s="160"/>
      <c r="N1622" s="160"/>
      <c r="O1622" s="160"/>
      <c r="P1622" s="160"/>
      <c r="Q1622" s="160"/>
      <c r="R1622" s="160"/>
      <c r="S1622" s="160"/>
      <c r="T1622" s="160"/>
      <c r="U1622" s="160"/>
      <c r="V1622" s="160"/>
      <c r="W1622" s="160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243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 x14ac:dyDescent="0.2">
      <c r="A1623" s="158"/>
      <c r="B1623" s="159"/>
      <c r="C1623" s="201" t="s">
        <v>4075</v>
      </c>
      <c r="D1623" s="193"/>
      <c r="E1623" s="194">
        <v>13</v>
      </c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305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 x14ac:dyDescent="0.2">
      <c r="A1624" s="158"/>
      <c r="B1624" s="159"/>
      <c r="C1624" s="201" t="s">
        <v>4076</v>
      </c>
      <c r="D1624" s="193"/>
      <c r="E1624" s="194">
        <v>-8</v>
      </c>
      <c r="F1624" s="160"/>
      <c r="G1624" s="160"/>
      <c r="H1624" s="160"/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/>
      <c r="S1624" s="160"/>
      <c r="T1624" s="160"/>
      <c r="U1624" s="160"/>
      <c r="V1624" s="160"/>
      <c r="W1624" s="160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305</v>
      </c>
      <c r="AH1624" s="151">
        <v>0</v>
      </c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ht="22.5" outlineLevel="1" x14ac:dyDescent="0.2">
      <c r="A1625" s="171">
        <v>84</v>
      </c>
      <c r="B1625" s="172" t="s">
        <v>2175</v>
      </c>
      <c r="C1625" s="188" t="s">
        <v>2176</v>
      </c>
      <c r="D1625" s="173" t="s">
        <v>252</v>
      </c>
      <c r="E1625" s="174">
        <v>45</v>
      </c>
      <c r="F1625" s="175"/>
      <c r="G1625" s="176">
        <f>ROUND(E1625*F1625,2)</f>
        <v>0</v>
      </c>
      <c r="H1625" s="175"/>
      <c r="I1625" s="176">
        <f>ROUND(E1625*H1625,2)</f>
        <v>0</v>
      </c>
      <c r="J1625" s="175"/>
      <c r="K1625" s="176">
        <f>ROUND(E1625*J1625,2)</f>
        <v>0</v>
      </c>
      <c r="L1625" s="176">
        <v>21</v>
      </c>
      <c r="M1625" s="176">
        <f>G1625*(1+L1625/100)</f>
        <v>0</v>
      </c>
      <c r="N1625" s="176">
        <v>2E-3</v>
      </c>
      <c r="O1625" s="176">
        <f>ROUND(E1625*N1625,2)</f>
        <v>0.09</v>
      </c>
      <c r="P1625" s="176">
        <v>0</v>
      </c>
      <c r="Q1625" s="176">
        <f>ROUND(E1625*P1625,2)</f>
        <v>0</v>
      </c>
      <c r="R1625" s="176" t="s">
        <v>459</v>
      </c>
      <c r="S1625" s="176" t="s">
        <v>239</v>
      </c>
      <c r="T1625" s="177" t="s">
        <v>300</v>
      </c>
      <c r="U1625" s="160">
        <v>0</v>
      </c>
      <c r="V1625" s="160">
        <f>ROUND(E1625*U1625,2)</f>
        <v>0</v>
      </c>
      <c r="W1625" s="160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460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 x14ac:dyDescent="0.2">
      <c r="A1626" s="158"/>
      <c r="B1626" s="159"/>
      <c r="C1626" s="201" t="s">
        <v>4098</v>
      </c>
      <c r="D1626" s="193"/>
      <c r="E1626" s="194">
        <v>77</v>
      </c>
      <c r="F1626" s="160"/>
      <c r="G1626" s="160"/>
      <c r="H1626" s="160"/>
      <c r="I1626" s="160"/>
      <c r="J1626" s="160"/>
      <c r="K1626" s="160"/>
      <c r="L1626" s="160"/>
      <c r="M1626" s="160"/>
      <c r="N1626" s="160"/>
      <c r="O1626" s="160"/>
      <c r="P1626" s="160"/>
      <c r="Q1626" s="160"/>
      <c r="R1626" s="160"/>
      <c r="S1626" s="160"/>
      <c r="T1626" s="160"/>
      <c r="U1626" s="160"/>
      <c r="V1626" s="160"/>
      <c r="W1626" s="160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305</v>
      </c>
      <c r="AH1626" s="151">
        <v>0</v>
      </c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1" x14ac:dyDescent="0.2">
      <c r="A1627" s="158"/>
      <c r="B1627" s="159"/>
      <c r="C1627" s="201" t="s">
        <v>4099</v>
      </c>
      <c r="D1627" s="193"/>
      <c r="E1627" s="194">
        <v>-20</v>
      </c>
      <c r="F1627" s="160"/>
      <c r="G1627" s="160"/>
      <c r="H1627" s="160"/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/>
      <c r="S1627" s="160"/>
      <c r="T1627" s="160"/>
      <c r="U1627" s="160"/>
      <c r="V1627" s="160"/>
      <c r="W1627" s="160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305</v>
      </c>
      <c r="AH1627" s="151">
        <v>0</v>
      </c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 x14ac:dyDescent="0.2">
      <c r="A1628" s="158"/>
      <c r="B1628" s="159"/>
      <c r="C1628" s="201" t="s">
        <v>4100</v>
      </c>
      <c r="D1628" s="193"/>
      <c r="E1628" s="194">
        <v>-12</v>
      </c>
      <c r="F1628" s="160"/>
      <c r="G1628" s="160"/>
      <c r="H1628" s="160"/>
      <c r="I1628" s="160"/>
      <c r="J1628" s="160"/>
      <c r="K1628" s="160"/>
      <c r="L1628" s="160"/>
      <c r="M1628" s="160"/>
      <c r="N1628" s="160"/>
      <c r="O1628" s="160"/>
      <c r="P1628" s="160"/>
      <c r="Q1628" s="160"/>
      <c r="R1628" s="160"/>
      <c r="S1628" s="160"/>
      <c r="T1628" s="160"/>
      <c r="U1628" s="160"/>
      <c r="V1628" s="160"/>
      <c r="W1628" s="160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305</v>
      </c>
      <c r="AH1628" s="151">
        <v>0</v>
      </c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x14ac:dyDescent="0.2">
      <c r="A1629" s="165" t="s">
        <v>234</v>
      </c>
      <c r="B1629" s="166" t="s">
        <v>142</v>
      </c>
      <c r="C1629" s="187" t="s">
        <v>143</v>
      </c>
      <c r="D1629" s="167"/>
      <c r="E1629" s="168"/>
      <c r="F1629" s="169"/>
      <c r="G1629" s="169">
        <f>SUMIF(AG1630:AG1632,"&lt;&gt;NOR",G1630:G1632)</f>
        <v>0</v>
      </c>
      <c r="H1629" s="169"/>
      <c r="I1629" s="169">
        <f>SUM(I1630:I1632)</f>
        <v>0</v>
      </c>
      <c r="J1629" s="169"/>
      <c r="K1629" s="169">
        <f>SUM(K1630:K1632)</f>
        <v>0</v>
      </c>
      <c r="L1629" s="169"/>
      <c r="M1629" s="169">
        <f>SUM(M1630:M1632)</f>
        <v>0</v>
      </c>
      <c r="N1629" s="169"/>
      <c r="O1629" s="169">
        <f>SUM(O1630:O1632)</f>
        <v>0</v>
      </c>
      <c r="P1629" s="169"/>
      <c r="Q1629" s="169">
        <f>SUM(Q1630:Q1632)</f>
        <v>0</v>
      </c>
      <c r="R1629" s="169"/>
      <c r="S1629" s="169"/>
      <c r="T1629" s="170"/>
      <c r="U1629" s="164"/>
      <c r="V1629" s="164">
        <f>SUM(V1630:V1632)</f>
        <v>678.87</v>
      </c>
      <c r="W1629" s="164"/>
      <c r="AG1629" t="s">
        <v>235</v>
      </c>
    </row>
    <row r="1630" spans="1:60" ht="22.5" outlineLevel="1" x14ac:dyDescent="0.2">
      <c r="A1630" s="171">
        <v>85</v>
      </c>
      <c r="B1630" s="172" t="s">
        <v>2177</v>
      </c>
      <c r="C1630" s="188" t="s">
        <v>2178</v>
      </c>
      <c r="D1630" s="173" t="s">
        <v>314</v>
      </c>
      <c r="E1630" s="174">
        <v>3209.76946</v>
      </c>
      <c r="F1630" s="175"/>
      <c r="G1630" s="176">
        <f>ROUND(E1630*F1630,2)</f>
        <v>0</v>
      </c>
      <c r="H1630" s="175"/>
      <c r="I1630" s="176">
        <f>ROUND(E1630*H1630,2)</f>
        <v>0</v>
      </c>
      <c r="J1630" s="175"/>
      <c r="K1630" s="176">
        <f>ROUND(E1630*J1630,2)</f>
        <v>0</v>
      </c>
      <c r="L1630" s="176">
        <v>21</v>
      </c>
      <c r="M1630" s="176">
        <f>G1630*(1+L1630/100)</f>
        <v>0</v>
      </c>
      <c r="N1630" s="176">
        <v>0</v>
      </c>
      <c r="O1630" s="176">
        <f>ROUND(E1630*N1630,2)</f>
        <v>0</v>
      </c>
      <c r="P1630" s="176">
        <v>0</v>
      </c>
      <c r="Q1630" s="176">
        <f>ROUND(E1630*P1630,2)</f>
        <v>0</v>
      </c>
      <c r="R1630" s="176" t="s">
        <v>2140</v>
      </c>
      <c r="S1630" s="176" t="s">
        <v>239</v>
      </c>
      <c r="T1630" s="177" t="s">
        <v>300</v>
      </c>
      <c r="U1630" s="160">
        <v>0.21149999999999999</v>
      </c>
      <c r="V1630" s="160">
        <f>ROUND(E1630*U1630,2)</f>
        <v>678.87</v>
      </c>
      <c r="W1630" s="160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631</v>
      </c>
      <c r="AH1630" s="151"/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1" x14ac:dyDescent="0.2">
      <c r="A1631" s="158"/>
      <c r="B1631" s="159"/>
      <c r="C1631" s="265" t="s">
        <v>2179</v>
      </c>
      <c r="D1631" s="266"/>
      <c r="E1631" s="266"/>
      <c r="F1631" s="266"/>
      <c r="G1631" s="266"/>
      <c r="H1631" s="160"/>
      <c r="I1631" s="160"/>
      <c r="J1631" s="160"/>
      <c r="K1631" s="160"/>
      <c r="L1631" s="160"/>
      <c r="M1631" s="160"/>
      <c r="N1631" s="160"/>
      <c r="O1631" s="160"/>
      <c r="P1631" s="160"/>
      <c r="Q1631" s="160"/>
      <c r="R1631" s="160"/>
      <c r="S1631" s="160"/>
      <c r="T1631" s="160"/>
      <c r="U1631" s="160"/>
      <c r="V1631" s="160"/>
      <c r="W1631" s="160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303</v>
      </c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1" x14ac:dyDescent="0.2">
      <c r="A1632" s="158"/>
      <c r="B1632" s="159"/>
      <c r="C1632" s="256" t="s">
        <v>2180</v>
      </c>
      <c r="D1632" s="257"/>
      <c r="E1632" s="257"/>
      <c r="F1632" s="257"/>
      <c r="G1632" s="257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243</v>
      </c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x14ac:dyDescent="0.2">
      <c r="A1633" s="165" t="s">
        <v>234</v>
      </c>
      <c r="B1633" s="166" t="s">
        <v>145</v>
      </c>
      <c r="C1633" s="187" t="s">
        <v>146</v>
      </c>
      <c r="D1633" s="167"/>
      <c r="E1633" s="168"/>
      <c r="F1633" s="169"/>
      <c r="G1633" s="169">
        <f>SUMIF(AG1634:AG1641,"&lt;&gt;NOR",G1634:G1641)</f>
        <v>0</v>
      </c>
      <c r="H1633" s="169"/>
      <c r="I1633" s="169">
        <f>SUM(I1634:I1641)</f>
        <v>0</v>
      </c>
      <c r="J1633" s="169"/>
      <c r="K1633" s="169">
        <f>SUM(K1634:K1641)</f>
        <v>0</v>
      </c>
      <c r="L1633" s="169"/>
      <c r="M1633" s="169">
        <f>SUM(M1634:M1641)</f>
        <v>0</v>
      </c>
      <c r="N1633" s="169"/>
      <c r="O1633" s="169">
        <f>SUM(O1634:O1641)</f>
        <v>0.55000000000000004</v>
      </c>
      <c r="P1633" s="169"/>
      <c r="Q1633" s="169">
        <f>SUM(Q1634:Q1641)</f>
        <v>0</v>
      </c>
      <c r="R1633" s="169"/>
      <c r="S1633" s="169"/>
      <c r="T1633" s="170"/>
      <c r="U1633" s="164"/>
      <c r="V1633" s="164">
        <f>SUM(V1634:V1641)</f>
        <v>142.77000000000001</v>
      </c>
      <c r="W1633" s="164"/>
      <c r="AG1633" t="s">
        <v>235</v>
      </c>
    </row>
    <row r="1634" spans="1:60" ht="22.5" outlineLevel="1" x14ac:dyDescent="0.2">
      <c r="A1634" s="171">
        <v>86</v>
      </c>
      <c r="B1634" s="172" t="s">
        <v>4101</v>
      </c>
      <c r="C1634" s="188" t="s">
        <v>4102</v>
      </c>
      <c r="D1634" s="173" t="s">
        <v>327</v>
      </c>
      <c r="E1634" s="174">
        <v>276.48</v>
      </c>
      <c r="F1634" s="175"/>
      <c r="G1634" s="176">
        <f>ROUND(E1634*F1634,2)</f>
        <v>0</v>
      </c>
      <c r="H1634" s="175"/>
      <c r="I1634" s="176">
        <f>ROUND(E1634*H1634,2)</f>
        <v>0</v>
      </c>
      <c r="J1634" s="175"/>
      <c r="K1634" s="176">
        <f>ROUND(E1634*J1634,2)</f>
        <v>0</v>
      </c>
      <c r="L1634" s="176">
        <v>21</v>
      </c>
      <c r="M1634" s="176">
        <f>G1634*(1+L1634/100)</f>
        <v>0</v>
      </c>
      <c r="N1634" s="176">
        <v>1.3600000000000001E-3</v>
      </c>
      <c r="O1634" s="176">
        <f>ROUND(E1634*N1634,2)</f>
        <v>0.38</v>
      </c>
      <c r="P1634" s="176">
        <v>0</v>
      </c>
      <c r="Q1634" s="176">
        <f>ROUND(E1634*P1634,2)</f>
        <v>0</v>
      </c>
      <c r="R1634" s="176" t="s">
        <v>635</v>
      </c>
      <c r="S1634" s="176" t="s">
        <v>239</v>
      </c>
      <c r="T1634" s="177" t="s">
        <v>300</v>
      </c>
      <c r="U1634" s="160">
        <v>0.31</v>
      </c>
      <c r="V1634" s="160">
        <f>ROUND(E1634*U1634,2)</f>
        <v>85.71</v>
      </c>
      <c r="W1634" s="160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415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1" x14ac:dyDescent="0.2">
      <c r="A1635" s="158"/>
      <c r="B1635" s="159"/>
      <c r="C1635" s="201" t="s">
        <v>4103</v>
      </c>
      <c r="D1635" s="193"/>
      <c r="E1635" s="194">
        <v>276.48</v>
      </c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305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ht="22.5" outlineLevel="1" x14ac:dyDescent="0.2">
      <c r="A1636" s="171">
        <v>87</v>
      </c>
      <c r="B1636" s="172" t="s">
        <v>4104</v>
      </c>
      <c r="C1636" s="188" t="s">
        <v>4105</v>
      </c>
      <c r="D1636" s="173" t="s">
        <v>327</v>
      </c>
      <c r="E1636" s="174">
        <v>96.888000000000005</v>
      </c>
      <c r="F1636" s="175"/>
      <c r="G1636" s="176">
        <f>ROUND(E1636*F1636,2)</f>
        <v>0</v>
      </c>
      <c r="H1636" s="175"/>
      <c r="I1636" s="176">
        <f>ROUND(E1636*H1636,2)</f>
        <v>0</v>
      </c>
      <c r="J1636" s="175"/>
      <c r="K1636" s="176">
        <f>ROUND(E1636*J1636,2)</f>
        <v>0</v>
      </c>
      <c r="L1636" s="176">
        <v>21</v>
      </c>
      <c r="M1636" s="176">
        <f>G1636*(1+L1636/100)</f>
        <v>0</v>
      </c>
      <c r="N1636" s="176">
        <v>1.39E-3</v>
      </c>
      <c r="O1636" s="176">
        <f>ROUND(E1636*N1636,2)</f>
        <v>0.13</v>
      </c>
      <c r="P1636" s="176">
        <v>0</v>
      </c>
      <c r="Q1636" s="176">
        <f>ROUND(E1636*P1636,2)</f>
        <v>0</v>
      </c>
      <c r="R1636" s="176" t="s">
        <v>635</v>
      </c>
      <c r="S1636" s="176" t="s">
        <v>239</v>
      </c>
      <c r="T1636" s="177" t="s">
        <v>300</v>
      </c>
      <c r="U1636" s="160">
        <v>0.39</v>
      </c>
      <c r="V1636" s="160">
        <f>ROUND(E1636*U1636,2)</f>
        <v>37.79</v>
      </c>
      <c r="W1636" s="160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415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 x14ac:dyDescent="0.2">
      <c r="A1637" s="158"/>
      <c r="B1637" s="159"/>
      <c r="C1637" s="201" t="s">
        <v>4106</v>
      </c>
      <c r="D1637" s="193"/>
      <c r="E1637" s="194">
        <v>96.888000000000005</v>
      </c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305</v>
      </c>
      <c r="AH1637" s="151">
        <v>0</v>
      </c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outlineLevel="1" x14ac:dyDescent="0.2">
      <c r="A1638" s="171">
        <v>88</v>
      </c>
      <c r="B1638" s="172" t="s">
        <v>4107</v>
      </c>
      <c r="C1638" s="188" t="s">
        <v>4108</v>
      </c>
      <c r="D1638" s="173" t="s">
        <v>252</v>
      </c>
      <c r="E1638" s="174">
        <v>10</v>
      </c>
      <c r="F1638" s="175"/>
      <c r="G1638" s="176">
        <f>ROUND(E1638*F1638,2)</f>
        <v>0</v>
      </c>
      <c r="H1638" s="175"/>
      <c r="I1638" s="176">
        <f>ROUND(E1638*H1638,2)</f>
        <v>0</v>
      </c>
      <c r="J1638" s="175"/>
      <c r="K1638" s="176">
        <f>ROUND(E1638*J1638,2)</f>
        <v>0</v>
      </c>
      <c r="L1638" s="176">
        <v>21</v>
      </c>
      <c r="M1638" s="176">
        <f>G1638*(1+L1638/100)</f>
        <v>0</v>
      </c>
      <c r="N1638" s="176">
        <v>4.4200000000000003E-3</v>
      </c>
      <c r="O1638" s="176">
        <f>ROUND(E1638*N1638,2)</f>
        <v>0.04</v>
      </c>
      <c r="P1638" s="176">
        <v>0</v>
      </c>
      <c r="Q1638" s="176">
        <f>ROUND(E1638*P1638,2)</f>
        <v>0</v>
      </c>
      <c r="R1638" s="176" t="s">
        <v>635</v>
      </c>
      <c r="S1638" s="176" t="s">
        <v>239</v>
      </c>
      <c r="T1638" s="177" t="s">
        <v>300</v>
      </c>
      <c r="U1638" s="160">
        <v>1.84</v>
      </c>
      <c r="V1638" s="160">
        <f>ROUND(E1638*U1638,2)</f>
        <v>18.399999999999999</v>
      </c>
      <c r="W1638" s="160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 t="s">
        <v>415</v>
      </c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1" x14ac:dyDescent="0.2">
      <c r="A1639" s="158"/>
      <c r="B1639" s="159"/>
      <c r="C1639" s="201" t="s">
        <v>4109</v>
      </c>
      <c r="D1639" s="193"/>
      <c r="E1639" s="194">
        <v>10</v>
      </c>
      <c r="F1639" s="160"/>
      <c r="G1639" s="160"/>
      <c r="H1639" s="160"/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/>
      <c r="S1639" s="160"/>
      <c r="T1639" s="160"/>
      <c r="U1639" s="160"/>
      <c r="V1639" s="160"/>
      <c r="W1639" s="160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305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 x14ac:dyDescent="0.2">
      <c r="A1640" s="171">
        <v>89</v>
      </c>
      <c r="B1640" s="172" t="s">
        <v>658</v>
      </c>
      <c r="C1640" s="188" t="s">
        <v>659</v>
      </c>
      <c r="D1640" s="173" t="s">
        <v>314</v>
      </c>
      <c r="E1640" s="174">
        <v>0.55488999999999999</v>
      </c>
      <c r="F1640" s="175"/>
      <c r="G1640" s="176">
        <f>ROUND(E1640*F1640,2)</f>
        <v>0</v>
      </c>
      <c r="H1640" s="175"/>
      <c r="I1640" s="176">
        <f>ROUND(E1640*H1640,2)</f>
        <v>0</v>
      </c>
      <c r="J1640" s="175"/>
      <c r="K1640" s="176">
        <f>ROUND(E1640*J1640,2)</f>
        <v>0</v>
      </c>
      <c r="L1640" s="176">
        <v>21</v>
      </c>
      <c r="M1640" s="176">
        <f>G1640*(1+L1640/100)</f>
        <v>0</v>
      </c>
      <c r="N1640" s="176">
        <v>0</v>
      </c>
      <c r="O1640" s="176">
        <f>ROUND(E1640*N1640,2)</f>
        <v>0</v>
      </c>
      <c r="P1640" s="176">
        <v>0</v>
      </c>
      <c r="Q1640" s="176">
        <f>ROUND(E1640*P1640,2)</f>
        <v>0</v>
      </c>
      <c r="R1640" s="176" t="s">
        <v>635</v>
      </c>
      <c r="S1640" s="176" t="s">
        <v>239</v>
      </c>
      <c r="T1640" s="177" t="s">
        <v>300</v>
      </c>
      <c r="U1640" s="160">
        <v>1.5669999999999999</v>
      </c>
      <c r="V1640" s="160">
        <f>ROUND(E1640*U1640,2)</f>
        <v>0.87</v>
      </c>
      <c r="W1640" s="160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631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 x14ac:dyDescent="0.2">
      <c r="A1641" s="158"/>
      <c r="B1641" s="159"/>
      <c r="C1641" s="265" t="s">
        <v>660</v>
      </c>
      <c r="D1641" s="266"/>
      <c r="E1641" s="266"/>
      <c r="F1641" s="266"/>
      <c r="G1641" s="266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303</v>
      </c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x14ac:dyDescent="0.2">
      <c r="A1642" s="5"/>
      <c r="B1642" s="6"/>
      <c r="C1642" s="190"/>
      <c r="D1642" s="8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AE1642">
        <v>15</v>
      </c>
      <c r="AF1642">
        <v>21</v>
      </c>
    </row>
    <row r="1643" spans="1:60" x14ac:dyDescent="0.2">
      <c r="A1643" s="154"/>
      <c r="B1643" s="155" t="s">
        <v>29</v>
      </c>
      <c r="C1643" s="191"/>
      <c r="D1643" s="156"/>
      <c r="E1643" s="157"/>
      <c r="F1643" s="157"/>
      <c r="G1643" s="186">
        <f>G8+G1119+G1229+G1490+G1532+G1629+G1633</f>
        <v>0</v>
      </c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AE1643">
        <f>SUMIF(L7:L1641,AE1642,G7:G1641)</f>
        <v>0</v>
      </c>
      <c r="AF1643">
        <f>SUMIF(L7:L1641,AF1642,G7:G1641)</f>
        <v>0</v>
      </c>
      <c r="AG1643" t="s">
        <v>292</v>
      </c>
    </row>
    <row r="1644" spans="1:60" x14ac:dyDescent="0.2">
      <c r="C1644" s="192"/>
      <c r="D1644" s="142"/>
      <c r="AG1644" t="s">
        <v>294</v>
      </c>
    </row>
    <row r="1645" spans="1:60" x14ac:dyDescent="0.2">
      <c r="D1645" s="142"/>
    </row>
    <row r="1646" spans="1:60" x14ac:dyDescent="0.2">
      <c r="D1646" s="142"/>
    </row>
    <row r="1647" spans="1:60" x14ac:dyDescent="0.2">
      <c r="D1647" s="142"/>
    </row>
    <row r="1648" spans="1:60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Cm2+o0fu5bWrszAlfDvpcC1fIzoAAVST5D1VJFm61SEu6MKE9nOI+aQit3PxE3oBNkzR2I6Vcs4+fuLhzn18mg==" saltValue="5T9SQr+0x7GVXxBBjX7n9g==" spinCount="100000" sheet="1"/>
  <mergeCells count="68">
    <mergeCell ref="C109:G109"/>
    <mergeCell ref="A1:G1"/>
    <mergeCell ref="C2:G2"/>
    <mergeCell ref="C3:G3"/>
    <mergeCell ref="C4:G4"/>
    <mergeCell ref="C10:G10"/>
    <mergeCell ref="C13:G13"/>
    <mergeCell ref="C16:G16"/>
    <mergeCell ref="C18:G18"/>
    <mergeCell ref="C21:G21"/>
    <mergeCell ref="C24:G24"/>
    <mergeCell ref="C27:G27"/>
    <mergeCell ref="C679:G679"/>
    <mergeCell ref="C191:G191"/>
    <mergeCell ref="C221:G221"/>
    <mergeCell ref="C251:G251"/>
    <mergeCell ref="C325:G325"/>
    <mergeCell ref="C443:G443"/>
    <mergeCell ref="C488:G488"/>
    <mergeCell ref="C533:G533"/>
    <mergeCell ref="C578:G578"/>
    <mergeCell ref="C657:G657"/>
    <mergeCell ref="C663:G663"/>
    <mergeCell ref="C669:G669"/>
    <mergeCell ref="C1227:G1227"/>
    <mergeCell ref="C680:G680"/>
    <mergeCell ref="C688:G688"/>
    <mergeCell ref="C802:G802"/>
    <mergeCell ref="C803:G803"/>
    <mergeCell ref="C809:G809"/>
    <mergeCell ref="C810:G810"/>
    <mergeCell ref="C909:G909"/>
    <mergeCell ref="C1012:G1012"/>
    <mergeCell ref="C1121:G1121"/>
    <mergeCell ref="C1124:G1124"/>
    <mergeCell ref="C1199:G1199"/>
    <mergeCell ref="C1514:G1514"/>
    <mergeCell ref="C1231:G1231"/>
    <mergeCell ref="C1317:G1317"/>
    <mergeCell ref="C1334:G1334"/>
    <mergeCell ref="C1346:G1346"/>
    <mergeCell ref="C1349:G1349"/>
    <mergeCell ref="C1398:G1398"/>
    <mergeCell ref="C1401:G1401"/>
    <mergeCell ref="C1404:G1404"/>
    <mergeCell ref="C1406:G1406"/>
    <mergeCell ref="C1492:G1492"/>
    <mergeCell ref="C1512:G1512"/>
    <mergeCell ref="C1563:G1563"/>
    <mergeCell ref="C1515:G1515"/>
    <mergeCell ref="C1516:G1516"/>
    <mergeCell ref="C1517:G1517"/>
    <mergeCell ref="C1518:G1518"/>
    <mergeCell ref="C1519:G1519"/>
    <mergeCell ref="C1520:G1520"/>
    <mergeCell ref="C1534:G1534"/>
    <mergeCell ref="C1537:G1537"/>
    <mergeCell ref="C1541:G1541"/>
    <mergeCell ref="C1553:G1553"/>
    <mergeCell ref="C1557:G1557"/>
    <mergeCell ref="C1632:G1632"/>
    <mergeCell ref="C1641:G1641"/>
    <mergeCell ref="C1610:G1610"/>
    <mergeCell ref="C1613:G1613"/>
    <mergeCell ref="C1616:G1616"/>
    <mergeCell ref="C1619:G1619"/>
    <mergeCell ref="C1622:G1622"/>
    <mergeCell ref="C1631:G16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83</v>
      </c>
      <c r="C3" s="259" t="s">
        <v>84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58</v>
      </c>
      <c r="C4" s="262" t="s">
        <v>85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58</v>
      </c>
      <c r="C8" s="187" t="s">
        <v>98</v>
      </c>
      <c r="D8" s="167"/>
      <c r="E8" s="168"/>
      <c r="F8" s="169"/>
      <c r="G8" s="169">
        <f>SUMIF(AG9:AG277,"&lt;&gt;NOR",G9:G277)</f>
        <v>0</v>
      </c>
      <c r="H8" s="169"/>
      <c r="I8" s="169">
        <f>SUM(I9:I277)</f>
        <v>0</v>
      </c>
      <c r="J8" s="169"/>
      <c r="K8" s="169">
        <f>SUM(K9:K277)</f>
        <v>0</v>
      </c>
      <c r="L8" s="169"/>
      <c r="M8" s="169">
        <f>SUM(M9:M277)</f>
        <v>0</v>
      </c>
      <c r="N8" s="169"/>
      <c r="O8" s="169">
        <f>SUM(O9:O277)</f>
        <v>666.06</v>
      </c>
      <c r="P8" s="169"/>
      <c r="Q8" s="169">
        <f>SUM(Q9:Q277)</f>
        <v>0</v>
      </c>
      <c r="R8" s="169"/>
      <c r="S8" s="169"/>
      <c r="T8" s="170"/>
      <c r="U8" s="164"/>
      <c r="V8" s="164">
        <f>SUM(V9:V277)</f>
        <v>762.09</v>
      </c>
      <c r="W8" s="164"/>
      <c r="AG8" t="s">
        <v>235</v>
      </c>
    </row>
    <row r="9" spans="1:60" outlineLevel="1" x14ac:dyDescent="0.2">
      <c r="A9" s="171">
        <v>1</v>
      </c>
      <c r="B9" s="172" t="s">
        <v>3274</v>
      </c>
      <c r="C9" s="188" t="s">
        <v>3275</v>
      </c>
      <c r="D9" s="173" t="s">
        <v>298</v>
      </c>
      <c r="E9" s="174">
        <v>318.68875000000003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299</v>
      </c>
      <c r="S9" s="176" t="s">
        <v>239</v>
      </c>
      <c r="T9" s="177" t="s">
        <v>300</v>
      </c>
      <c r="U9" s="160">
        <v>0.2</v>
      </c>
      <c r="V9" s="160">
        <f>ROUND(E9*U9,2)</f>
        <v>63.74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301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158"/>
      <c r="B10" s="159"/>
      <c r="C10" s="265" t="s">
        <v>3276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01" t="s">
        <v>4111</v>
      </c>
      <c r="D11" s="193"/>
      <c r="E11" s="194">
        <v>78.375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01" t="s">
        <v>4112</v>
      </c>
      <c r="D12" s="193"/>
      <c r="E12" s="194">
        <v>44.73621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305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01" t="s">
        <v>4113</v>
      </c>
      <c r="D13" s="193"/>
      <c r="E13" s="194">
        <v>59.927660000000003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305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01" t="s">
        <v>4114</v>
      </c>
      <c r="D14" s="193"/>
      <c r="E14" s="194">
        <v>26.490749999999998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01" t="s">
        <v>4115</v>
      </c>
      <c r="D15" s="193"/>
      <c r="E15" s="194">
        <v>7.8178799999999997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305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01" t="s">
        <v>4116</v>
      </c>
      <c r="D16" s="193"/>
      <c r="E16" s="194">
        <v>7.0443800000000003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305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01" t="s">
        <v>4117</v>
      </c>
      <c r="D17" s="193"/>
      <c r="E17" s="194">
        <v>8.9228799999999993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305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01" t="s">
        <v>4118</v>
      </c>
      <c r="D18" s="193"/>
      <c r="E18" s="194">
        <v>10.888500000000001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305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01" t="s">
        <v>4119</v>
      </c>
      <c r="D19" s="193"/>
      <c r="E19" s="194">
        <v>8.4893800000000006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305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01" t="s">
        <v>4120</v>
      </c>
      <c r="D20" s="193"/>
      <c r="E20" s="194">
        <v>12.48438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305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01" t="s">
        <v>4121</v>
      </c>
      <c r="D21" s="193"/>
      <c r="E21" s="194">
        <v>4.53688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305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01" t="s">
        <v>4122</v>
      </c>
      <c r="D22" s="193"/>
      <c r="E22" s="194">
        <v>3.0812499999999998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305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01" t="s">
        <v>4123</v>
      </c>
      <c r="D23" s="193"/>
      <c r="E23" s="194">
        <v>3.9418799999999998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305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01" t="s">
        <v>4124</v>
      </c>
      <c r="D24" s="193"/>
      <c r="E24" s="194">
        <v>3.3787500000000001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305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01" t="s">
        <v>4125</v>
      </c>
      <c r="D25" s="193"/>
      <c r="E25" s="194">
        <v>5.3550000000000004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305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01" t="s">
        <v>4126</v>
      </c>
      <c r="D26" s="193"/>
      <c r="E26" s="194">
        <v>5.032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305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01" t="s">
        <v>4127</v>
      </c>
      <c r="D27" s="193"/>
      <c r="E27" s="194">
        <v>5.6609999999999996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305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01" t="s">
        <v>4128</v>
      </c>
      <c r="D28" s="193"/>
      <c r="E28" s="194">
        <v>12.07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305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01" t="s">
        <v>4129</v>
      </c>
      <c r="D29" s="193"/>
      <c r="E29" s="194">
        <v>10.455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305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1">
        <v>2</v>
      </c>
      <c r="B30" s="172" t="s">
        <v>3286</v>
      </c>
      <c r="C30" s="188" t="s">
        <v>3287</v>
      </c>
      <c r="D30" s="173" t="s">
        <v>298</v>
      </c>
      <c r="E30" s="174">
        <v>318.68878000000001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299</v>
      </c>
      <c r="S30" s="176" t="s">
        <v>239</v>
      </c>
      <c r="T30" s="177" t="s">
        <v>300</v>
      </c>
      <c r="U30" s="160">
        <v>8.4000000000000005E-2</v>
      </c>
      <c r="V30" s="160">
        <f>ROUND(E30*U30,2)</f>
        <v>26.77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 x14ac:dyDescent="0.2">
      <c r="A31" s="158"/>
      <c r="B31" s="159"/>
      <c r="C31" s="265" t="s">
        <v>3276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1">
        <v>3</v>
      </c>
      <c r="B32" s="172" t="s">
        <v>3037</v>
      </c>
      <c r="C32" s="188" t="s">
        <v>3038</v>
      </c>
      <c r="D32" s="173" t="s">
        <v>298</v>
      </c>
      <c r="E32" s="174">
        <v>27.497250000000001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299</v>
      </c>
      <c r="S32" s="176" t="s">
        <v>239</v>
      </c>
      <c r="T32" s="177" t="s">
        <v>300</v>
      </c>
      <c r="U32" s="160">
        <v>3.1309999999999998</v>
      </c>
      <c r="V32" s="160">
        <f>ROUND(E32*U32,2)</f>
        <v>86.09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 x14ac:dyDescent="0.2">
      <c r="A33" s="158"/>
      <c r="B33" s="159"/>
      <c r="C33" s="265" t="s">
        <v>3039</v>
      </c>
      <c r="D33" s="266"/>
      <c r="E33" s="266"/>
      <c r="F33" s="266"/>
      <c r="G33" s="26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8" t="str">
        <f>C33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02" t="s">
        <v>319</v>
      </c>
      <c r="D34" s="195"/>
      <c r="E34" s="196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03" t="s">
        <v>3682</v>
      </c>
      <c r="D35" s="195"/>
      <c r="E35" s="196">
        <v>1.96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305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03" t="s">
        <v>4130</v>
      </c>
      <c r="D36" s="195"/>
      <c r="E36" s="196">
        <v>1.35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305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03" t="s">
        <v>4131</v>
      </c>
      <c r="D37" s="195"/>
      <c r="E37" s="196">
        <v>1.84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305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03" t="s">
        <v>4132</v>
      </c>
      <c r="D38" s="195"/>
      <c r="E38" s="196">
        <v>1.65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305</v>
      </c>
      <c r="AH38" s="151">
        <v>2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03" t="s">
        <v>4133</v>
      </c>
      <c r="D39" s="195"/>
      <c r="E39" s="196">
        <v>1.84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305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03" t="s">
        <v>4134</v>
      </c>
      <c r="D40" s="195"/>
      <c r="E40" s="196">
        <v>1.46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305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04" t="s">
        <v>322</v>
      </c>
      <c r="D41" s="197"/>
      <c r="E41" s="198">
        <v>10.1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305</v>
      </c>
      <c r="AH41" s="151">
        <v>3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02" t="s">
        <v>323</v>
      </c>
      <c r="D42" s="195"/>
      <c r="E42" s="196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01" t="s">
        <v>4135</v>
      </c>
      <c r="D43" s="193"/>
      <c r="E43" s="194">
        <v>27.497250000000001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305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1">
        <v>4</v>
      </c>
      <c r="B44" s="172" t="s">
        <v>3298</v>
      </c>
      <c r="C44" s="188" t="s">
        <v>3299</v>
      </c>
      <c r="D44" s="173" t="s">
        <v>298</v>
      </c>
      <c r="E44" s="174">
        <v>27.497250000000001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299</v>
      </c>
      <c r="S44" s="176" t="s">
        <v>239</v>
      </c>
      <c r="T44" s="177" t="s">
        <v>300</v>
      </c>
      <c r="U44" s="160">
        <v>0.47399999999999998</v>
      </c>
      <c r="V44" s="160">
        <f>ROUND(E44*U44,2)</f>
        <v>13.03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 x14ac:dyDescent="0.2">
      <c r="A45" s="158"/>
      <c r="B45" s="159"/>
      <c r="C45" s="265" t="s">
        <v>3039</v>
      </c>
      <c r="D45" s="266"/>
      <c r="E45" s="266"/>
      <c r="F45" s="266"/>
      <c r="G45" s="266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71">
        <v>5</v>
      </c>
      <c r="B46" s="172" t="s">
        <v>3304</v>
      </c>
      <c r="C46" s="188" t="s">
        <v>3305</v>
      </c>
      <c r="D46" s="173" t="s">
        <v>327</v>
      </c>
      <c r="E46" s="174">
        <v>697.96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9.8999999999999999E-4</v>
      </c>
      <c r="O46" s="176">
        <f>ROUND(E46*N46,2)</f>
        <v>0.69</v>
      </c>
      <c r="P46" s="176">
        <v>0</v>
      </c>
      <c r="Q46" s="176">
        <f>ROUND(E46*P46,2)</f>
        <v>0</v>
      </c>
      <c r="R46" s="176" t="s">
        <v>299</v>
      </c>
      <c r="S46" s="176" t="s">
        <v>239</v>
      </c>
      <c r="T46" s="177" t="s">
        <v>300</v>
      </c>
      <c r="U46" s="160">
        <v>0.23599999999999999</v>
      </c>
      <c r="V46" s="160">
        <f>ROUND(E46*U46,2)</f>
        <v>164.72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65" t="s">
        <v>3306</v>
      </c>
      <c r="D47" s="266"/>
      <c r="E47" s="266"/>
      <c r="F47" s="266"/>
      <c r="G47" s="2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01" t="s">
        <v>4136</v>
      </c>
      <c r="D48" s="193"/>
      <c r="E48" s="194">
        <v>165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305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01" t="s">
        <v>4137</v>
      </c>
      <c r="D49" s="193"/>
      <c r="E49" s="194">
        <v>94.1815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305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01" t="s">
        <v>4138</v>
      </c>
      <c r="D50" s="193"/>
      <c r="E50" s="194">
        <v>126.1635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305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01" t="s">
        <v>4139</v>
      </c>
      <c r="D51" s="193"/>
      <c r="E51" s="194">
        <v>55.77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305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01" t="s">
        <v>4140</v>
      </c>
      <c r="D52" s="193"/>
      <c r="E52" s="194">
        <v>18.395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305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01" t="s">
        <v>4141</v>
      </c>
      <c r="D53" s="193"/>
      <c r="E53" s="194">
        <v>16.574999999999999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305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01" t="s">
        <v>4142</v>
      </c>
      <c r="D54" s="193"/>
      <c r="E54" s="194">
        <v>20.995000000000001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305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01" t="s">
        <v>4143</v>
      </c>
      <c r="D55" s="193"/>
      <c r="E55" s="194">
        <v>25.62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305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01" t="s">
        <v>4144</v>
      </c>
      <c r="D56" s="193"/>
      <c r="E56" s="194">
        <v>19.975000000000001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305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01" t="s">
        <v>4145</v>
      </c>
      <c r="D57" s="193"/>
      <c r="E57" s="194">
        <v>29.375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305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01" t="s">
        <v>4146</v>
      </c>
      <c r="D58" s="193"/>
      <c r="E58" s="194">
        <v>10.675000000000001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305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01" t="s">
        <v>4147</v>
      </c>
      <c r="D59" s="193"/>
      <c r="E59" s="194">
        <v>7.25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305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01" t="s">
        <v>4148</v>
      </c>
      <c r="D60" s="193"/>
      <c r="E60" s="194">
        <v>9.2750000000000004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305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01" t="s">
        <v>4149</v>
      </c>
      <c r="D61" s="193"/>
      <c r="E61" s="194">
        <v>7.95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305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01" t="s">
        <v>4150</v>
      </c>
      <c r="D62" s="193"/>
      <c r="E62" s="194">
        <v>12.6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305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01" t="s">
        <v>4151</v>
      </c>
      <c r="D63" s="193"/>
      <c r="E63" s="194">
        <v>11.84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305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01" t="s">
        <v>4152</v>
      </c>
      <c r="D64" s="193"/>
      <c r="E64" s="194">
        <v>13.32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305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01" t="s">
        <v>4153</v>
      </c>
      <c r="D65" s="193"/>
      <c r="E65" s="194">
        <v>28.4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305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01" t="s">
        <v>4154</v>
      </c>
      <c r="D66" s="193"/>
      <c r="E66" s="194">
        <v>24.6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305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1">
        <v>6</v>
      </c>
      <c r="B67" s="172" t="s">
        <v>3316</v>
      </c>
      <c r="C67" s="188" t="s">
        <v>3317</v>
      </c>
      <c r="D67" s="173" t="s">
        <v>327</v>
      </c>
      <c r="E67" s="174">
        <v>697.96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299</v>
      </c>
      <c r="S67" s="176" t="s">
        <v>239</v>
      </c>
      <c r="T67" s="177" t="s">
        <v>300</v>
      </c>
      <c r="U67" s="160">
        <v>7.0000000000000007E-2</v>
      </c>
      <c r="V67" s="160">
        <f>ROUND(E67*U67,2)</f>
        <v>48.86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65" t="s">
        <v>3318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1">
        <v>7</v>
      </c>
      <c r="B69" s="172" t="s">
        <v>3319</v>
      </c>
      <c r="C69" s="188" t="s">
        <v>3320</v>
      </c>
      <c r="D69" s="173" t="s">
        <v>327</v>
      </c>
      <c r="E69" s="174">
        <v>53.723999999999997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1.49E-3</v>
      </c>
      <c r="O69" s="176">
        <f>ROUND(E69*N69,2)</f>
        <v>0.08</v>
      </c>
      <c r="P69" s="176">
        <v>0</v>
      </c>
      <c r="Q69" s="176">
        <f>ROUND(E69*P69,2)</f>
        <v>0</v>
      </c>
      <c r="R69" s="176" t="s">
        <v>299</v>
      </c>
      <c r="S69" s="176" t="s">
        <v>239</v>
      </c>
      <c r="T69" s="177" t="s">
        <v>300</v>
      </c>
      <c r="U69" s="160">
        <v>0.32300000000000001</v>
      </c>
      <c r="V69" s="160">
        <f>ROUND(E69*U69,2)</f>
        <v>17.350000000000001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02" t="s">
        <v>319</v>
      </c>
      <c r="D70" s="195"/>
      <c r="E70" s="196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03" t="s">
        <v>4130</v>
      </c>
      <c r="D71" s="195"/>
      <c r="E71" s="196">
        <v>1.35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305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03" t="s">
        <v>4131</v>
      </c>
      <c r="D72" s="195"/>
      <c r="E72" s="196">
        <v>1.84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305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03" t="s">
        <v>4132</v>
      </c>
      <c r="D73" s="195"/>
      <c r="E73" s="196">
        <v>1.65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305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03" t="s">
        <v>4133</v>
      </c>
      <c r="D74" s="195"/>
      <c r="E74" s="196">
        <v>1.84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305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03" t="s">
        <v>4134</v>
      </c>
      <c r="D75" s="195"/>
      <c r="E75" s="196">
        <v>1.46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305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04" t="s">
        <v>322</v>
      </c>
      <c r="D76" s="197"/>
      <c r="E76" s="198">
        <v>8.14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305</v>
      </c>
      <c r="AH76" s="151">
        <v>3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02" t="s">
        <v>323</v>
      </c>
      <c r="D77" s="195"/>
      <c r="E77" s="196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01" t="s">
        <v>4155</v>
      </c>
      <c r="D78" s="193"/>
      <c r="E78" s="194">
        <v>53.723999999999997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305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1">
        <v>8</v>
      </c>
      <c r="B79" s="172" t="s">
        <v>3324</v>
      </c>
      <c r="C79" s="188" t="s">
        <v>3325</v>
      </c>
      <c r="D79" s="173" t="s">
        <v>327</v>
      </c>
      <c r="E79" s="174">
        <v>53.723999999999997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6" t="s">
        <v>299</v>
      </c>
      <c r="S79" s="176" t="s">
        <v>239</v>
      </c>
      <c r="T79" s="177" t="s">
        <v>300</v>
      </c>
      <c r="U79" s="160">
        <v>0.17100000000000001</v>
      </c>
      <c r="V79" s="160">
        <f>ROUND(E79*U79,2)</f>
        <v>9.19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65" t="s">
        <v>3326</v>
      </c>
      <c r="D80" s="266"/>
      <c r="E80" s="266"/>
      <c r="F80" s="266"/>
      <c r="G80" s="266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1">
        <v>9</v>
      </c>
      <c r="B81" s="172" t="s">
        <v>3327</v>
      </c>
      <c r="C81" s="188" t="s">
        <v>3328</v>
      </c>
      <c r="D81" s="173" t="s">
        <v>298</v>
      </c>
      <c r="E81" s="174">
        <v>22.161149999999999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1.3699999999999999E-3</v>
      </c>
      <c r="O81" s="176">
        <f>ROUND(E81*N81,2)</f>
        <v>0.03</v>
      </c>
      <c r="P81" s="176">
        <v>0</v>
      </c>
      <c r="Q81" s="176">
        <f>ROUND(E81*P81,2)</f>
        <v>0</v>
      </c>
      <c r="R81" s="176" t="s">
        <v>299</v>
      </c>
      <c r="S81" s="176" t="s">
        <v>239</v>
      </c>
      <c r="T81" s="177" t="s">
        <v>300</v>
      </c>
      <c r="U81" s="160">
        <v>0.16400000000000001</v>
      </c>
      <c r="V81" s="160">
        <f>ROUND(E81*U81,2)</f>
        <v>3.63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5" t="s">
        <v>3329</v>
      </c>
      <c r="D82" s="266"/>
      <c r="E82" s="266"/>
      <c r="F82" s="266"/>
      <c r="G82" s="266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02" t="s">
        <v>319</v>
      </c>
      <c r="D83" s="195"/>
      <c r="E83" s="196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03" t="s">
        <v>4130</v>
      </c>
      <c r="D84" s="195"/>
      <c r="E84" s="196">
        <v>1.35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305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03" t="s">
        <v>4131</v>
      </c>
      <c r="D85" s="195"/>
      <c r="E85" s="196">
        <v>1.84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305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03" t="s">
        <v>4132</v>
      </c>
      <c r="D86" s="195"/>
      <c r="E86" s="196">
        <v>1.65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305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03" t="s">
        <v>4133</v>
      </c>
      <c r="D87" s="195"/>
      <c r="E87" s="196">
        <v>1.84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305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03" t="s">
        <v>4134</v>
      </c>
      <c r="D88" s="195"/>
      <c r="E88" s="196">
        <v>1.46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305</v>
      </c>
      <c r="AH88" s="151">
        <v>2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04" t="s">
        <v>322</v>
      </c>
      <c r="D89" s="197"/>
      <c r="E89" s="198">
        <v>8.14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305</v>
      </c>
      <c r="AH89" s="151">
        <v>3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02" t="s">
        <v>323</v>
      </c>
      <c r="D90" s="195"/>
      <c r="E90" s="196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01" t="s">
        <v>4156</v>
      </c>
      <c r="D91" s="193"/>
      <c r="E91" s="194">
        <v>22.161149999999999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305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1">
        <v>10</v>
      </c>
      <c r="B92" s="172" t="s">
        <v>3330</v>
      </c>
      <c r="C92" s="188" t="s">
        <v>3331</v>
      </c>
      <c r="D92" s="173" t="s">
        <v>298</v>
      </c>
      <c r="E92" s="174">
        <v>22.161149999999999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6" t="s">
        <v>299</v>
      </c>
      <c r="S92" s="176" t="s">
        <v>239</v>
      </c>
      <c r="T92" s="177" t="s">
        <v>300</v>
      </c>
      <c r="U92" s="160">
        <v>4.8000000000000001E-2</v>
      </c>
      <c r="V92" s="160">
        <f>ROUND(E92*U92,2)</f>
        <v>1.06</v>
      </c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65" t="s">
        <v>3332</v>
      </c>
      <c r="D93" s="266"/>
      <c r="E93" s="266"/>
      <c r="F93" s="266"/>
      <c r="G93" s="266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1">
        <v>11</v>
      </c>
      <c r="B94" s="172" t="s">
        <v>3333</v>
      </c>
      <c r="C94" s="188" t="s">
        <v>3334</v>
      </c>
      <c r="D94" s="173" t="s">
        <v>298</v>
      </c>
      <c r="E94" s="174">
        <v>318.68875000000003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 t="s">
        <v>299</v>
      </c>
      <c r="S94" s="176" t="s">
        <v>239</v>
      </c>
      <c r="T94" s="177" t="s">
        <v>300</v>
      </c>
      <c r="U94" s="160">
        <v>0.34499999999999997</v>
      </c>
      <c r="V94" s="160">
        <f>ROUND(E94*U94,2)</f>
        <v>109.95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65" t="s">
        <v>3335</v>
      </c>
      <c r="D95" s="266"/>
      <c r="E95" s="266"/>
      <c r="F95" s="266"/>
      <c r="G95" s="266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01" t="s">
        <v>4111</v>
      </c>
      <c r="D96" s="193"/>
      <c r="E96" s="194">
        <v>78.375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305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01" t="s">
        <v>4112</v>
      </c>
      <c r="D97" s="193"/>
      <c r="E97" s="194">
        <v>44.73621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305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01" t="s">
        <v>4113</v>
      </c>
      <c r="D98" s="193"/>
      <c r="E98" s="194">
        <v>59.927660000000003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305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01" t="s">
        <v>4114</v>
      </c>
      <c r="D99" s="193"/>
      <c r="E99" s="194">
        <v>26.490749999999998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305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01" t="s">
        <v>4115</v>
      </c>
      <c r="D100" s="193"/>
      <c r="E100" s="194">
        <v>7.8178799999999997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305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01" t="s">
        <v>4116</v>
      </c>
      <c r="D101" s="193"/>
      <c r="E101" s="194">
        <v>7.0443800000000003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305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01" t="s">
        <v>4117</v>
      </c>
      <c r="D102" s="193"/>
      <c r="E102" s="194">
        <v>8.9228799999999993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305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01" t="s">
        <v>4118</v>
      </c>
      <c r="D103" s="193"/>
      <c r="E103" s="194">
        <v>10.888500000000001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305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01" t="s">
        <v>4119</v>
      </c>
      <c r="D104" s="193"/>
      <c r="E104" s="194">
        <v>8.4893800000000006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305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01" t="s">
        <v>4120</v>
      </c>
      <c r="D105" s="193"/>
      <c r="E105" s="194">
        <v>12.48438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305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01" t="s">
        <v>4121</v>
      </c>
      <c r="D106" s="193"/>
      <c r="E106" s="194">
        <v>4.53688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305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01" t="s">
        <v>4122</v>
      </c>
      <c r="D107" s="193"/>
      <c r="E107" s="194">
        <v>3.0812499999999998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305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01" t="s">
        <v>4123</v>
      </c>
      <c r="D108" s="193"/>
      <c r="E108" s="194">
        <v>3.9418799999999998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305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01" t="s">
        <v>4124</v>
      </c>
      <c r="D109" s="193"/>
      <c r="E109" s="194">
        <v>3.3787500000000001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305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01" t="s">
        <v>4125</v>
      </c>
      <c r="D110" s="193"/>
      <c r="E110" s="194">
        <v>5.3550000000000004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305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01" t="s">
        <v>4126</v>
      </c>
      <c r="D111" s="193"/>
      <c r="E111" s="194">
        <v>5.032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305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01" t="s">
        <v>4127</v>
      </c>
      <c r="D112" s="193"/>
      <c r="E112" s="194">
        <v>5.6609999999999996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305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01" t="s">
        <v>4128</v>
      </c>
      <c r="D113" s="193"/>
      <c r="E113" s="194">
        <v>12.07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305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01" t="s">
        <v>4129</v>
      </c>
      <c r="D114" s="193"/>
      <c r="E114" s="194">
        <v>10.455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305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71">
        <v>12</v>
      </c>
      <c r="B115" s="172" t="s">
        <v>936</v>
      </c>
      <c r="C115" s="188" t="s">
        <v>937</v>
      </c>
      <c r="D115" s="173" t="s">
        <v>298</v>
      </c>
      <c r="E115" s="174">
        <v>346.18599999999998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299</v>
      </c>
      <c r="S115" s="176" t="s">
        <v>239</v>
      </c>
      <c r="T115" s="177" t="s">
        <v>300</v>
      </c>
      <c r="U115" s="160">
        <v>1.0999999999999999E-2</v>
      </c>
      <c r="V115" s="160">
        <f>ROUND(E115*U115,2)</f>
        <v>3.81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65" t="s">
        <v>309</v>
      </c>
      <c r="D116" s="266"/>
      <c r="E116" s="266"/>
      <c r="F116" s="266"/>
      <c r="G116" s="266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01" t="s">
        <v>4111</v>
      </c>
      <c r="D117" s="193"/>
      <c r="E117" s="194">
        <v>78.375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305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01" t="s">
        <v>4112</v>
      </c>
      <c r="D118" s="193"/>
      <c r="E118" s="194">
        <v>44.73621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305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01" t="s">
        <v>4113</v>
      </c>
      <c r="D119" s="193"/>
      <c r="E119" s="194">
        <v>59.927660000000003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305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01" t="s">
        <v>4114</v>
      </c>
      <c r="D120" s="193"/>
      <c r="E120" s="194">
        <v>26.490749999999998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305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01" t="s">
        <v>4115</v>
      </c>
      <c r="D121" s="193"/>
      <c r="E121" s="194">
        <v>7.8178799999999997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305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201" t="s">
        <v>4116</v>
      </c>
      <c r="D122" s="193"/>
      <c r="E122" s="194">
        <v>7.0443800000000003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305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01" t="s">
        <v>4117</v>
      </c>
      <c r="D123" s="193"/>
      <c r="E123" s="194">
        <v>8.9228799999999993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305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01" t="s">
        <v>4118</v>
      </c>
      <c r="D124" s="193"/>
      <c r="E124" s="194">
        <v>10.888500000000001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305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01" t="s">
        <v>4119</v>
      </c>
      <c r="D125" s="193"/>
      <c r="E125" s="194">
        <v>8.4893800000000006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305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01" t="s">
        <v>4120</v>
      </c>
      <c r="D126" s="193"/>
      <c r="E126" s="194">
        <v>12.48438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305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01" t="s">
        <v>4121</v>
      </c>
      <c r="D127" s="193"/>
      <c r="E127" s="194">
        <v>4.53688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305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01" t="s">
        <v>4122</v>
      </c>
      <c r="D128" s="193"/>
      <c r="E128" s="194">
        <v>3.0812499999999998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305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01" t="s">
        <v>4123</v>
      </c>
      <c r="D129" s="193"/>
      <c r="E129" s="194">
        <v>3.9418799999999998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305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01" t="s">
        <v>4124</v>
      </c>
      <c r="D130" s="193"/>
      <c r="E130" s="194">
        <v>3.3787500000000001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305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201" t="s">
        <v>4125</v>
      </c>
      <c r="D131" s="193"/>
      <c r="E131" s="194">
        <v>5.3550000000000004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305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01" t="s">
        <v>4126</v>
      </c>
      <c r="D132" s="193"/>
      <c r="E132" s="194">
        <v>5.032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305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01" t="s">
        <v>4127</v>
      </c>
      <c r="D133" s="193"/>
      <c r="E133" s="194">
        <v>5.6609999999999996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305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01" t="s">
        <v>4128</v>
      </c>
      <c r="D134" s="193"/>
      <c r="E134" s="194">
        <v>12.07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305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01" t="s">
        <v>4129</v>
      </c>
      <c r="D135" s="193"/>
      <c r="E135" s="194">
        <v>10.455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305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02" t="s">
        <v>319</v>
      </c>
      <c r="D136" s="195"/>
      <c r="E136" s="196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03" t="s">
        <v>3682</v>
      </c>
      <c r="D137" s="195"/>
      <c r="E137" s="196">
        <v>1.96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305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03" t="s">
        <v>4130</v>
      </c>
      <c r="D138" s="195"/>
      <c r="E138" s="196">
        <v>1.35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305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03" t="s">
        <v>4131</v>
      </c>
      <c r="D139" s="195"/>
      <c r="E139" s="196">
        <v>1.84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305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03" t="s">
        <v>4132</v>
      </c>
      <c r="D140" s="195"/>
      <c r="E140" s="196">
        <v>1.65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305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203" t="s">
        <v>4133</v>
      </c>
      <c r="D141" s="195"/>
      <c r="E141" s="196">
        <v>1.84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305</v>
      </c>
      <c r="AH141" s="151">
        <v>2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03" t="s">
        <v>4134</v>
      </c>
      <c r="D142" s="195"/>
      <c r="E142" s="196">
        <v>1.46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305</v>
      </c>
      <c r="AH142" s="151">
        <v>2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04" t="s">
        <v>322</v>
      </c>
      <c r="D143" s="197"/>
      <c r="E143" s="198">
        <v>10.1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305</v>
      </c>
      <c r="AH143" s="151">
        <v>3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202" t="s">
        <v>323</v>
      </c>
      <c r="D144" s="195"/>
      <c r="E144" s="196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01" t="s">
        <v>4135</v>
      </c>
      <c r="D145" s="193"/>
      <c r="E145" s="194">
        <v>27.497250000000001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305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33.75" outlineLevel="1" x14ac:dyDescent="0.2">
      <c r="A146" s="171">
        <v>13</v>
      </c>
      <c r="B146" s="172" t="s">
        <v>940</v>
      </c>
      <c r="C146" s="188" t="s">
        <v>941</v>
      </c>
      <c r="D146" s="173" t="s">
        <v>298</v>
      </c>
      <c r="E146" s="174">
        <v>5192.79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6" t="s">
        <v>299</v>
      </c>
      <c r="S146" s="176" t="s">
        <v>239</v>
      </c>
      <c r="T146" s="177" t="s">
        <v>300</v>
      </c>
      <c r="U146" s="160">
        <v>0</v>
      </c>
      <c r="V146" s="160">
        <f>ROUND(E146*U146,2)</f>
        <v>0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301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65" t="s">
        <v>309</v>
      </c>
      <c r="D147" s="266"/>
      <c r="E147" s="266"/>
      <c r="F147" s="266"/>
      <c r="G147" s="266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01" t="s">
        <v>4157</v>
      </c>
      <c r="D148" s="193"/>
      <c r="E148" s="194">
        <v>5192.79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305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1">
        <v>14</v>
      </c>
      <c r="B149" s="172" t="s">
        <v>4158</v>
      </c>
      <c r="C149" s="188" t="s">
        <v>4159</v>
      </c>
      <c r="D149" s="173" t="s">
        <v>3701</v>
      </c>
      <c r="E149" s="174">
        <v>346.18599999999998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/>
      <c r="S149" s="176" t="s">
        <v>253</v>
      </c>
      <c r="T149" s="177" t="s">
        <v>1851</v>
      </c>
      <c r="U149" s="160">
        <v>8.9999999999999993E-3</v>
      </c>
      <c r="V149" s="160">
        <f>ROUND(E149*U149,2)</f>
        <v>3.12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01" t="s">
        <v>4111</v>
      </c>
      <c r="D150" s="193"/>
      <c r="E150" s="194">
        <v>78.375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305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01" t="s">
        <v>4112</v>
      </c>
      <c r="D151" s="193"/>
      <c r="E151" s="194">
        <v>44.73621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305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01" t="s">
        <v>4113</v>
      </c>
      <c r="D152" s="193"/>
      <c r="E152" s="194">
        <v>59.927660000000003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305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01" t="s">
        <v>4114</v>
      </c>
      <c r="D153" s="193"/>
      <c r="E153" s="194">
        <v>26.490749999999998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305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01" t="s">
        <v>4115</v>
      </c>
      <c r="D154" s="193"/>
      <c r="E154" s="194">
        <v>7.8178799999999997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305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01" t="s">
        <v>4116</v>
      </c>
      <c r="D155" s="193"/>
      <c r="E155" s="194">
        <v>7.0443800000000003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305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201" t="s">
        <v>4117</v>
      </c>
      <c r="D156" s="193"/>
      <c r="E156" s="194">
        <v>8.9228799999999993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305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201" t="s">
        <v>4118</v>
      </c>
      <c r="D157" s="193"/>
      <c r="E157" s="194">
        <v>10.888500000000001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305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01" t="s">
        <v>4119</v>
      </c>
      <c r="D158" s="193"/>
      <c r="E158" s="194">
        <v>8.4893800000000006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305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01" t="s">
        <v>4120</v>
      </c>
      <c r="D159" s="193"/>
      <c r="E159" s="194">
        <v>12.48438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305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01" t="s">
        <v>4121</v>
      </c>
      <c r="D160" s="193"/>
      <c r="E160" s="194">
        <v>4.53688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305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01" t="s">
        <v>4122</v>
      </c>
      <c r="D161" s="193"/>
      <c r="E161" s="194">
        <v>3.0812499999999998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305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201" t="s">
        <v>4123</v>
      </c>
      <c r="D162" s="193"/>
      <c r="E162" s="194">
        <v>3.9418799999999998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305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201" t="s">
        <v>4124</v>
      </c>
      <c r="D163" s="193"/>
      <c r="E163" s="194">
        <v>3.3787500000000001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305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01" t="s">
        <v>4125</v>
      </c>
      <c r="D164" s="193"/>
      <c r="E164" s="194">
        <v>5.3550000000000004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305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01" t="s">
        <v>4126</v>
      </c>
      <c r="D165" s="193"/>
      <c r="E165" s="194">
        <v>5.032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305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01" t="s">
        <v>4127</v>
      </c>
      <c r="D166" s="193"/>
      <c r="E166" s="194">
        <v>5.6609999999999996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305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01" t="s">
        <v>4128</v>
      </c>
      <c r="D167" s="193"/>
      <c r="E167" s="194">
        <v>12.07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305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01" t="s">
        <v>4129</v>
      </c>
      <c r="D168" s="193"/>
      <c r="E168" s="194">
        <v>10.455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305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202" t="s">
        <v>319</v>
      </c>
      <c r="D169" s="195"/>
      <c r="E169" s="196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03" t="s">
        <v>3682</v>
      </c>
      <c r="D170" s="195"/>
      <c r="E170" s="196">
        <v>1.96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305</v>
      </c>
      <c r="AH170" s="151">
        <v>2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03" t="s">
        <v>4130</v>
      </c>
      <c r="D171" s="195"/>
      <c r="E171" s="196">
        <v>1.35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305</v>
      </c>
      <c r="AH171" s="151">
        <v>2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03" t="s">
        <v>4131</v>
      </c>
      <c r="D172" s="195"/>
      <c r="E172" s="196">
        <v>1.84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305</v>
      </c>
      <c r="AH172" s="151">
        <v>2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03" t="s">
        <v>4132</v>
      </c>
      <c r="D173" s="195"/>
      <c r="E173" s="196">
        <v>1.65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305</v>
      </c>
      <c r="AH173" s="151">
        <v>2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03" t="s">
        <v>4133</v>
      </c>
      <c r="D174" s="195"/>
      <c r="E174" s="196">
        <v>1.84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305</v>
      </c>
      <c r="AH174" s="151">
        <v>2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03" t="s">
        <v>4134</v>
      </c>
      <c r="D175" s="195"/>
      <c r="E175" s="196">
        <v>1.46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305</v>
      </c>
      <c r="AH175" s="151">
        <v>2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04" t="s">
        <v>322</v>
      </c>
      <c r="D176" s="197"/>
      <c r="E176" s="198">
        <v>10.1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305</v>
      </c>
      <c r="AH176" s="151">
        <v>3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02" t="s">
        <v>323</v>
      </c>
      <c r="D177" s="195"/>
      <c r="E177" s="196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01" t="s">
        <v>4135</v>
      </c>
      <c r="D178" s="193"/>
      <c r="E178" s="194">
        <v>27.497250000000001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305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22.5" outlineLevel="1" x14ac:dyDescent="0.2">
      <c r="A179" s="171">
        <v>15</v>
      </c>
      <c r="B179" s="172" t="s">
        <v>3052</v>
      </c>
      <c r="C179" s="188" t="s">
        <v>3053</v>
      </c>
      <c r="D179" s="173" t="s">
        <v>298</v>
      </c>
      <c r="E179" s="174">
        <v>271.68254000000002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6">
        <v>0</v>
      </c>
      <c r="O179" s="176">
        <f>ROUND(E179*N179,2)</f>
        <v>0</v>
      </c>
      <c r="P179" s="176">
        <v>0</v>
      </c>
      <c r="Q179" s="176">
        <f>ROUND(E179*P179,2)</f>
        <v>0</v>
      </c>
      <c r="R179" s="176" t="s">
        <v>299</v>
      </c>
      <c r="S179" s="176" t="s">
        <v>239</v>
      </c>
      <c r="T179" s="177" t="s">
        <v>300</v>
      </c>
      <c r="U179" s="160">
        <v>0.20200000000000001</v>
      </c>
      <c r="V179" s="160">
        <f>ROUND(E179*U179,2)</f>
        <v>54.88</v>
      </c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301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265" t="s">
        <v>947</v>
      </c>
      <c r="D180" s="266"/>
      <c r="E180" s="266"/>
      <c r="F180" s="266"/>
      <c r="G180" s="266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01" t="s">
        <v>4160</v>
      </c>
      <c r="D181" s="193"/>
      <c r="E181" s="194">
        <v>318.68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305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01" t="s">
        <v>4161</v>
      </c>
      <c r="D182" s="193"/>
      <c r="E182" s="194">
        <v>-24.627600000000001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305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01" t="s">
        <v>4162</v>
      </c>
      <c r="D183" s="193"/>
      <c r="E183" s="194">
        <v>-37.676250000000003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305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02" t="s">
        <v>319</v>
      </c>
      <c r="D184" s="195"/>
      <c r="E184" s="196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203" t="s">
        <v>3682</v>
      </c>
      <c r="D185" s="195"/>
      <c r="E185" s="196">
        <v>1.96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305</v>
      </c>
      <c r="AH185" s="151">
        <v>2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03" t="s">
        <v>4130</v>
      </c>
      <c r="D186" s="195"/>
      <c r="E186" s="196">
        <v>1.35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305</v>
      </c>
      <c r="AH186" s="151">
        <v>2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203" t="s">
        <v>4131</v>
      </c>
      <c r="D187" s="195"/>
      <c r="E187" s="196">
        <v>1.84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305</v>
      </c>
      <c r="AH187" s="151">
        <v>2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203" t="s">
        <v>4132</v>
      </c>
      <c r="D188" s="195"/>
      <c r="E188" s="196">
        <v>1.65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305</v>
      </c>
      <c r="AH188" s="151">
        <v>2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203" t="s">
        <v>4133</v>
      </c>
      <c r="D189" s="195"/>
      <c r="E189" s="196">
        <v>1.84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305</v>
      </c>
      <c r="AH189" s="151">
        <v>2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203" t="s">
        <v>4134</v>
      </c>
      <c r="D190" s="195"/>
      <c r="E190" s="196">
        <v>1.46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305</v>
      </c>
      <c r="AH190" s="151">
        <v>2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204" t="s">
        <v>322</v>
      </c>
      <c r="D191" s="197"/>
      <c r="E191" s="198">
        <v>10.1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305</v>
      </c>
      <c r="AH191" s="151">
        <v>3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202" t="s">
        <v>323</v>
      </c>
      <c r="D192" s="195"/>
      <c r="E192" s="196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201" t="s">
        <v>4163</v>
      </c>
      <c r="D193" s="193"/>
      <c r="E193" s="194">
        <v>27.497250000000001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305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201" t="s">
        <v>4164</v>
      </c>
      <c r="D194" s="193"/>
      <c r="E194" s="194">
        <v>-12.190860000000001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305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71">
        <v>16</v>
      </c>
      <c r="B195" s="172" t="s">
        <v>2134</v>
      </c>
      <c r="C195" s="188" t="s">
        <v>2135</v>
      </c>
      <c r="D195" s="173" t="s">
        <v>298</v>
      </c>
      <c r="E195" s="174">
        <v>98.228909999999999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6">
        <v>1.7</v>
      </c>
      <c r="O195" s="176">
        <f>ROUND(E195*N195,2)</f>
        <v>166.99</v>
      </c>
      <c r="P195" s="176">
        <v>0</v>
      </c>
      <c r="Q195" s="176">
        <f>ROUND(E195*P195,2)</f>
        <v>0</v>
      </c>
      <c r="R195" s="176" t="s">
        <v>299</v>
      </c>
      <c r="S195" s="176" t="s">
        <v>239</v>
      </c>
      <c r="T195" s="177" t="s">
        <v>300</v>
      </c>
      <c r="U195" s="160">
        <v>1.587</v>
      </c>
      <c r="V195" s="160">
        <f>ROUND(E195*U195,2)</f>
        <v>155.88999999999999</v>
      </c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301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 x14ac:dyDescent="0.2">
      <c r="A196" s="158"/>
      <c r="B196" s="159"/>
      <c r="C196" s="265" t="s">
        <v>2136</v>
      </c>
      <c r="D196" s="266"/>
      <c r="E196" s="266"/>
      <c r="F196" s="266"/>
      <c r="G196" s="266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78" t="str">
        <f>C196</f>
        <v>sypaninou z vhodných hornin tř. 1 - 4 nebo materiálem připraveným podél výkopu ve vzdálenosti do 3 m od jeho kraje, pro jakoukoliv hloubku výkopu a jakoukoliv míru zhutnění,</v>
      </c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202" t="s">
        <v>319</v>
      </c>
      <c r="D197" s="195"/>
      <c r="E197" s="196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203" t="s">
        <v>4165</v>
      </c>
      <c r="D198" s="195"/>
      <c r="E198" s="196">
        <v>47.5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305</v>
      </c>
      <c r="AH198" s="151">
        <v>2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03" t="s">
        <v>4166</v>
      </c>
      <c r="D199" s="195"/>
      <c r="E199" s="196">
        <v>23.607500000000002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305</v>
      </c>
      <c r="AH199" s="151">
        <v>2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203" t="s">
        <v>4167</v>
      </c>
      <c r="D200" s="195"/>
      <c r="E200" s="196">
        <v>34.342500000000001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305</v>
      </c>
      <c r="AH200" s="151">
        <v>2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204" t="s">
        <v>322</v>
      </c>
      <c r="D201" s="197"/>
      <c r="E201" s="198">
        <v>105.45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305</v>
      </c>
      <c r="AH201" s="151">
        <v>3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58"/>
      <c r="B202" s="159"/>
      <c r="C202" s="202" t="s">
        <v>323</v>
      </c>
      <c r="D202" s="195"/>
      <c r="E202" s="196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201" t="s">
        <v>4168</v>
      </c>
      <c r="D203" s="193"/>
      <c r="E203" s="194">
        <v>57.997500000000002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305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201" t="s">
        <v>4169</v>
      </c>
      <c r="D204" s="193"/>
      <c r="E204" s="194">
        <v>-5.4459400000000002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305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58"/>
      <c r="B205" s="159"/>
      <c r="C205" s="202" t="s">
        <v>319</v>
      </c>
      <c r="D205" s="195"/>
      <c r="E205" s="196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305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203" t="s">
        <v>4170</v>
      </c>
      <c r="D206" s="195"/>
      <c r="E206" s="196">
        <v>16.055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305</v>
      </c>
      <c r="AH206" s="151">
        <v>2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202" t="s">
        <v>323</v>
      </c>
      <c r="D207" s="195"/>
      <c r="E207" s="196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201" t="s">
        <v>4171</v>
      </c>
      <c r="D208" s="193"/>
      <c r="E208" s="194">
        <v>8.8302499999999995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305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201" t="s">
        <v>4172</v>
      </c>
      <c r="D209" s="193"/>
      <c r="E209" s="194">
        <v>-0.82916000000000001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305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202" t="s">
        <v>319</v>
      </c>
      <c r="D210" s="195"/>
      <c r="E210" s="196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203" t="s">
        <v>4173</v>
      </c>
      <c r="D211" s="195"/>
      <c r="E211" s="196">
        <v>5.5250000000000004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305</v>
      </c>
      <c r="AH211" s="151">
        <v>2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203" t="s">
        <v>4174</v>
      </c>
      <c r="D212" s="195"/>
      <c r="E212" s="196">
        <v>5.5250000000000004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305</v>
      </c>
      <c r="AH212" s="151">
        <v>2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203" t="s">
        <v>4175</v>
      </c>
      <c r="D213" s="195"/>
      <c r="E213" s="196">
        <v>7.2249999999999996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305</v>
      </c>
      <c r="AH213" s="151">
        <v>2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203" t="s">
        <v>4176</v>
      </c>
      <c r="D214" s="195"/>
      <c r="E214" s="196">
        <v>8.9250000000000007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305</v>
      </c>
      <c r="AH214" s="151">
        <v>2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8"/>
      <c r="B215" s="159"/>
      <c r="C215" s="203" t="s">
        <v>4177</v>
      </c>
      <c r="D215" s="195"/>
      <c r="E215" s="196">
        <v>7.2249999999999996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305</v>
      </c>
      <c r="AH215" s="151">
        <v>2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203" t="s">
        <v>4178</v>
      </c>
      <c r="D216" s="195"/>
      <c r="E216" s="196">
        <v>10.625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305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203" t="s">
        <v>4179</v>
      </c>
      <c r="D217" s="195"/>
      <c r="E217" s="196">
        <v>2.9750000000000001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305</v>
      </c>
      <c r="AH217" s="151">
        <v>2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03" t="s">
        <v>4180</v>
      </c>
      <c r="D218" s="195"/>
      <c r="E218" s="196">
        <v>2.125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305</v>
      </c>
      <c r="AH218" s="151">
        <v>2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203" t="s">
        <v>4181</v>
      </c>
      <c r="D219" s="195"/>
      <c r="E219" s="196">
        <v>2.9750000000000001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305</v>
      </c>
      <c r="AH219" s="151">
        <v>2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203" t="s">
        <v>4182</v>
      </c>
      <c r="D220" s="195"/>
      <c r="E220" s="196">
        <v>2.5499999999999998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305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203" t="s">
        <v>4183</v>
      </c>
      <c r="D221" s="195"/>
      <c r="E221" s="196">
        <v>3.8250000000000002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305</v>
      </c>
      <c r="AH221" s="151">
        <v>2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203" t="s">
        <v>4184</v>
      </c>
      <c r="D222" s="195"/>
      <c r="E222" s="196">
        <v>3.4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305</v>
      </c>
      <c r="AH222" s="151">
        <v>2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203" t="s">
        <v>4185</v>
      </c>
      <c r="D223" s="195"/>
      <c r="E223" s="196">
        <v>3.8250000000000002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305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203" t="s">
        <v>4186</v>
      </c>
      <c r="D224" s="195"/>
      <c r="E224" s="196">
        <v>8.5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305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203" t="s">
        <v>4187</v>
      </c>
      <c r="D225" s="195"/>
      <c r="E225" s="196">
        <v>8.5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305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204" t="s">
        <v>322</v>
      </c>
      <c r="D226" s="197"/>
      <c r="E226" s="198">
        <v>83.724999999999994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305</v>
      </c>
      <c r="AH226" s="151">
        <v>3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202" t="s">
        <v>323</v>
      </c>
      <c r="D227" s="195"/>
      <c r="E227" s="196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305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201" t="s">
        <v>4188</v>
      </c>
      <c r="D228" s="193"/>
      <c r="E228" s="194">
        <v>37.676250000000003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305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71">
        <v>17</v>
      </c>
      <c r="B229" s="172" t="s">
        <v>960</v>
      </c>
      <c r="C229" s="188" t="s">
        <v>961</v>
      </c>
      <c r="D229" s="173" t="s">
        <v>298</v>
      </c>
      <c r="E229" s="174">
        <v>346.18599999999998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299</v>
      </c>
      <c r="S229" s="176" t="s">
        <v>239</v>
      </c>
      <c r="T229" s="177" t="s">
        <v>300</v>
      </c>
      <c r="U229" s="160">
        <v>0</v>
      </c>
      <c r="V229" s="160">
        <f>ROUND(E229*U229,2)</f>
        <v>0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301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201" t="s">
        <v>4111</v>
      </c>
      <c r="D230" s="193"/>
      <c r="E230" s="194">
        <v>78.375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305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201" t="s">
        <v>4112</v>
      </c>
      <c r="D231" s="193"/>
      <c r="E231" s="194">
        <v>44.73621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305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201" t="s">
        <v>4113</v>
      </c>
      <c r="D232" s="193"/>
      <c r="E232" s="194">
        <v>59.927660000000003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305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201" t="s">
        <v>4114</v>
      </c>
      <c r="D233" s="193"/>
      <c r="E233" s="194">
        <v>26.490749999999998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305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201" t="s">
        <v>4115</v>
      </c>
      <c r="D234" s="193"/>
      <c r="E234" s="194">
        <v>7.8178799999999997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305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201" t="s">
        <v>4116</v>
      </c>
      <c r="D235" s="193"/>
      <c r="E235" s="194">
        <v>7.0443800000000003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305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201" t="s">
        <v>4117</v>
      </c>
      <c r="D236" s="193"/>
      <c r="E236" s="194">
        <v>8.9228799999999993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305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201" t="s">
        <v>4118</v>
      </c>
      <c r="D237" s="193"/>
      <c r="E237" s="194">
        <v>10.888500000000001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305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58"/>
      <c r="B238" s="159"/>
      <c r="C238" s="201" t="s">
        <v>4119</v>
      </c>
      <c r="D238" s="193"/>
      <c r="E238" s="194">
        <v>8.4893800000000006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305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201" t="s">
        <v>4120</v>
      </c>
      <c r="D239" s="193"/>
      <c r="E239" s="194">
        <v>12.48438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305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8"/>
      <c r="B240" s="159"/>
      <c r="C240" s="201" t="s">
        <v>4121</v>
      </c>
      <c r="D240" s="193"/>
      <c r="E240" s="194">
        <v>4.53688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305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201" t="s">
        <v>4122</v>
      </c>
      <c r="D241" s="193"/>
      <c r="E241" s="194">
        <v>3.0812499999999998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305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201" t="s">
        <v>4123</v>
      </c>
      <c r="D242" s="193"/>
      <c r="E242" s="194">
        <v>3.9418799999999998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305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201" t="s">
        <v>4124</v>
      </c>
      <c r="D243" s="193"/>
      <c r="E243" s="194">
        <v>3.3787500000000001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305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201" t="s">
        <v>4125</v>
      </c>
      <c r="D244" s="193"/>
      <c r="E244" s="194">
        <v>5.3550000000000004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305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201" t="s">
        <v>4126</v>
      </c>
      <c r="D245" s="193"/>
      <c r="E245" s="194">
        <v>5.032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305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8"/>
      <c r="B246" s="159"/>
      <c r="C246" s="201" t="s">
        <v>4127</v>
      </c>
      <c r="D246" s="193"/>
      <c r="E246" s="194">
        <v>5.6609999999999996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305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8"/>
      <c r="B247" s="159"/>
      <c r="C247" s="201" t="s">
        <v>4128</v>
      </c>
      <c r="D247" s="193"/>
      <c r="E247" s="194">
        <v>12.07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305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201" t="s">
        <v>4129</v>
      </c>
      <c r="D248" s="193"/>
      <c r="E248" s="194">
        <v>10.455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305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202" t="s">
        <v>319</v>
      </c>
      <c r="D249" s="195"/>
      <c r="E249" s="196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305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203" t="s">
        <v>3682</v>
      </c>
      <c r="D250" s="195"/>
      <c r="E250" s="196">
        <v>1.96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305</v>
      </c>
      <c r="AH250" s="151">
        <v>2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203" t="s">
        <v>4130</v>
      </c>
      <c r="D251" s="195"/>
      <c r="E251" s="196">
        <v>1.35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305</v>
      </c>
      <c r="AH251" s="151">
        <v>2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203" t="s">
        <v>4131</v>
      </c>
      <c r="D252" s="195"/>
      <c r="E252" s="196">
        <v>1.84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305</v>
      </c>
      <c r="AH252" s="151">
        <v>2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203" t="s">
        <v>4132</v>
      </c>
      <c r="D253" s="195"/>
      <c r="E253" s="196">
        <v>1.65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305</v>
      </c>
      <c r="AH253" s="151">
        <v>2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203" t="s">
        <v>4133</v>
      </c>
      <c r="D254" s="195"/>
      <c r="E254" s="196">
        <v>1.84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305</v>
      </c>
      <c r="AH254" s="151">
        <v>2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58"/>
      <c r="B255" s="159"/>
      <c r="C255" s="203" t="s">
        <v>4134</v>
      </c>
      <c r="D255" s="195"/>
      <c r="E255" s="196">
        <v>1.46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305</v>
      </c>
      <c r="AH255" s="151">
        <v>2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204" t="s">
        <v>322</v>
      </c>
      <c r="D256" s="197"/>
      <c r="E256" s="198">
        <v>10.1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305</v>
      </c>
      <c r="AH256" s="151">
        <v>3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202" t="s">
        <v>323</v>
      </c>
      <c r="D257" s="195"/>
      <c r="E257" s="196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305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201" t="s">
        <v>4135</v>
      </c>
      <c r="D258" s="193"/>
      <c r="E258" s="194">
        <v>27.497250000000001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305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71">
        <v>18</v>
      </c>
      <c r="B259" s="172" t="s">
        <v>3390</v>
      </c>
      <c r="C259" s="188" t="s">
        <v>3391</v>
      </c>
      <c r="D259" s="173" t="s">
        <v>314</v>
      </c>
      <c r="E259" s="174">
        <v>498.26578000000001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1</v>
      </c>
      <c r="O259" s="176">
        <f>ROUND(E259*N259,2)</f>
        <v>498.27</v>
      </c>
      <c r="P259" s="176">
        <v>0</v>
      </c>
      <c r="Q259" s="176">
        <f>ROUND(E259*P259,2)</f>
        <v>0</v>
      </c>
      <c r="R259" s="176" t="s">
        <v>459</v>
      </c>
      <c r="S259" s="176" t="s">
        <v>239</v>
      </c>
      <c r="T259" s="177" t="s">
        <v>300</v>
      </c>
      <c r="U259" s="160">
        <v>0</v>
      </c>
      <c r="V259" s="160">
        <f>ROUND(E259*U259,2)</f>
        <v>0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4189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202" t="s">
        <v>319</v>
      </c>
      <c r="D260" s="195"/>
      <c r="E260" s="196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305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/>
      <c r="B261" s="159"/>
      <c r="C261" s="203" t="s">
        <v>4190</v>
      </c>
      <c r="D261" s="195"/>
      <c r="E261" s="196">
        <v>318.68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305</v>
      </c>
      <c r="AH261" s="151">
        <v>2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203" t="s">
        <v>4191</v>
      </c>
      <c r="D262" s="195"/>
      <c r="E262" s="196">
        <v>-24.627600000000001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305</v>
      </c>
      <c r="AH262" s="151">
        <v>2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203" t="s">
        <v>4192</v>
      </c>
      <c r="D263" s="195"/>
      <c r="E263" s="196">
        <v>-37.676250000000003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305</v>
      </c>
      <c r="AH263" s="151">
        <v>2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204" t="s">
        <v>322</v>
      </c>
      <c r="D264" s="197"/>
      <c r="E264" s="198">
        <v>256.37615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305</v>
      </c>
      <c r="AH264" s="151">
        <v>3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202" t="s">
        <v>323</v>
      </c>
      <c r="D265" s="195"/>
      <c r="E265" s="196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305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201" t="s">
        <v>4193</v>
      </c>
      <c r="D266" s="193"/>
      <c r="E266" s="194">
        <v>470.19385999999997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305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202" t="s">
        <v>319</v>
      </c>
      <c r="D267" s="195"/>
      <c r="E267" s="196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305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8"/>
      <c r="B268" s="159"/>
      <c r="C268" s="203" t="s">
        <v>3682</v>
      </c>
      <c r="D268" s="195"/>
      <c r="E268" s="196">
        <v>1.96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305</v>
      </c>
      <c r="AH268" s="151">
        <v>2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203" t="s">
        <v>4130</v>
      </c>
      <c r="D269" s="195"/>
      <c r="E269" s="196">
        <v>1.35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305</v>
      </c>
      <c r="AH269" s="151">
        <v>2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203" t="s">
        <v>4131</v>
      </c>
      <c r="D270" s="195"/>
      <c r="E270" s="196">
        <v>1.84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305</v>
      </c>
      <c r="AH270" s="151">
        <v>2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203" t="s">
        <v>4132</v>
      </c>
      <c r="D271" s="195"/>
      <c r="E271" s="196">
        <v>1.65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305</v>
      </c>
      <c r="AH271" s="151">
        <v>2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203" t="s">
        <v>4133</v>
      </c>
      <c r="D272" s="195"/>
      <c r="E272" s="196">
        <v>1.84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305</v>
      </c>
      <c r="AH272" s="151">
        <v>2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203" t="s">
        <v>4134</v>
      </c>
      <c r="D273" s="195"/>
      <c r="E273" s="196">
        <v>1.46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305</v>
      </c>
      <c r="AH273" s="151">
        <v>2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204" t="s">
        <v>322</v>
      </c>
      <c r="D274" s="197"/>
      <c r="E274" s="198">
        <v>10.1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305</v>
      </c>
      <c r="AH274" s="151">
        <v>3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202" t="s">
        <v>323</v>
      </c>
      <c r="D275" s="195"/>
      <c r="E275" s="196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305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">
      <c r="A276" s="158"/>
      <c r="B276" s="159"/>
      <c r="C276" s="201" t="s">
        <v>4194</v>
      </c>
      <c r="D276" s="193"/>
      <c r="E276" s="194">
        <v>50.429960000000001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305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201" t="s">
        <v>4195</v>
      </c>
      <c r="D277" s="193"/>
      <c r="E277" s="194">
        <v>-22.358039999999999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305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x14ac:dyDescent="0.2">
      <c r="A278" s="165" t="s">
        <v>234</v>
      </c>
      <c r="B278" s="166" t="s">
        <v>111</v>
      </c>
      <c r="C278" s="187" t="s">
        <v>112</v>
      </c>
      <c r="D278" s="167"/>
      <c r="E278" s="168"/>
      <c r="F278" s="169"/>
      <c r="G278" s="169">
        <f>SUMIF(AG279:AG315,"&lt;&gt;NOR",G279:G315)</f>
        <v>0</v>
      </c>
      <c r="H278" s="169"/>
      <c r="I278" s="169">
        <f>SUM(I279:I315)</f>
        <v>0</v>
      </c>
      <c r="J278" s="169"/>
      <c r="K278" s="169">
        <f>SUM(K279:K315)</f>
        <v>0</v>
      </c>
      <c r="L278" s="169"/>
      <c r="M278" s="169">
        <f>SUM(M279:M315)</f>
        <v>0</v>
      </c>
      <c r="N278" s="169"/>
      <c r="O278" s="169">
        <f>SUM(O279:O315)</f>
        <v>34.01</v>
      </c>
      <c r="P278" s="169"/>
      <c r="Q278" s="169">
        <f>SUM(Q279:Q315)</f>
        <v>0</v>
      </c>
      <c r="R278" s="169"/>
      <c r="S278" s="169"/>
      <c r="T278" s="170"/>
      <c r="U278" s="164"/>
      <c r="V278" s="164">
        <f>SUM(V279:V315)</f>
        <v>45.29</v>
      </c>
      <c r="W278" s="164"/>
      <c r="AG278" t="s">
        <v>235</v>
      </c>
    </row>
    <row r="279" spans="1:60" outlineLevel="1" x14ac:dyDescent="0.2">
      <c r="A279" s="171">
        <v>19</v>
      </c>
      <c r="B279" s="172" t="s">
        <v>3088</v>
      </c>
      <c r="C279" s="188" t="s">
        <v>3089</v>
      </c>
      <c r="D279" s="173" t="s">
        <v>298</v>
      </c>
      <c r="E279" s="174">
        <v>24.627600000000001</v>
      </c>
      <c r="F279" s="175"/>
      <c r="G279" s="176">
        <f>ROUND(E279*F279,2)</f>
        <v>0</v>
      </c>
      <c r="H279" s="175"/>
      <c r="I279" s="176">
        <f>ROUND(E279*H279,2)</f>
        <v>0</v>
      </c>
      <c r="J279" s="175"/>
      <c r="K279" s="176">
        <f>ROUND(E279*J279,2)</f>
        <v>0</v>
      </c>
      <c r="L279" s="176">
        <v>21</v>
      </c>
      <c r="M279" s="176">
        <f>G279*(1+L279/100)</f>
        <v>0</v>
      </c>
      <c r="N279" s="176">
        <v>1.1322000000000001</v>
      </c>
      <c r="O279" s="176">
        <f>ROUND(E279*N279,2)</f>
        <v>27.88</v>
      </c>
      <c r="P279" s="176">
        <v>0</v>
      </c>
      <c r="Q279" s="176">
        <f>ROUND(E279*P279,2)</f>
        <v>0</v>
      </c>
      <c r="R279" s="176" t="s">
        <v>2140</v>
      </c>
      <c r="S279" s="176" t="s">
        <v>239</v>
      </c>
      <c r="T279" s="177" t="s">
        <v>300</v>
      </c>
      <c r="U279" s="160">
        <v>1.6950000000000001</v>
      </c>
      <c r="V279" s="160">
        <f>ROUND(E279*U279,2)</f>
        <v>41.74</v>
      </c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301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265" t="s">
        <v>2141</v>
      </c>
      <c r="D280" s="266"/>
      <c r="E280" s="266"/>
      <c r="F280" s="266"/>
      <c r="G280" s="266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58"/>
      <c r="B281" s="159"/>
      <c r="C281" s="202" t="s">
        <v>319</v>
      </c>
      <c r="D281" s="195"/>
      <c r="E281" s="196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203" t="s">
        <v>4165</v>
      </c>
      <c r="D282" s="195"/>
      <c r="E282" s="196">
        <v>47.5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305</v>
      </c>
      <c r="AH282" s="151">
        <v>2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203" t="s">
        <v>4166</v>
      </c>
      <c r="D283" s="195"/>
      <c r="E283" s="196">
        <v>23.607500000000002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305</v>
      </c>
      <c r="AH283" s="151">
        <v>2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203" t="s">
        <v>4167</v>
      </c>
      <c r="D284" s="195"/>
      <c r="E284" s="196">
        <v>34.342500000000001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305</v>
      </c>
      <c r="AH284" s="151">
        <v>2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203" t="s">
        <v>4170</v>
      </c>
      <c r="D285" s="195"/>
      <c r="E285" s="196">
        <v>16.055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305</v>
      </c>
      <c r="AH285" s="151">
        <v>2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203" t="s">
        <v>4173</v>
      </c>
      <c r="D286" s="195"/>
      <c r="E286" s="196">
        <v>5.5250000000000004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305</v>
      </c>
      <c r="AH286" s="151">
        <v>2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203" t="s">
        <v>4174</v>
      </c>
      <c r="D287" s="195"/>
      <c r="E287" s="196">
        <v>5.5250000000000004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305</v>
      </c>
      <c r="AH287" s="151">
        <v>2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8"/>
      <c r="B288" s="159"/>
      <c r="C288" s="203" t="s">
        <v>4175</v>
      </c>
      <c r="D288" s="195"/>
      <c r="E288" s="196">
        <v>7.2249999999999996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305</v>
      </c>
      <c r="AH288" s="151">
        <v>2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203" t="s">
        <v>4176</v>
      </c>
      <c r="D289" s="195"/>
      <c r="E289" s="196">
        <v>8.9250000000000007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305</v>
      </c>
      <c r="AH289" s="151">
        <v>2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203" t="s">
        <v>4177</v>
      </c>
      <c r="D290" s="195"/>
      <c r="E290" s="196">
        <v>7.2249999999999996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305</v>
      </c>
      <c r="AH290" s="151">
        <v>2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/>
      <c r="B291" s="159"/>
      <c r="C291" s="203" t="s">
        <v>4178</v>
      </c>
      <c r="D291" s="195"/>
      <c r="E291" s="196">
        <v>10.625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305</v>
      </c>
      <c r="AH291" s="151">
        <v>2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203" t="s">
        <v>4179</v>
      </c>
      <c r="D292" s="195"/>
      <c r="E292" s="196">
        <v>2.9750000000000001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305</v>
      </c>
      <c r="AH292" s="151">
        <v>2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203" t="s">
        <v>4180</v>
      </c>
      <c r="D293" s="195"/>
      <c r="E293" s="196">
        <v>2.125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305</v>
      </c>
      <c r="AH293" s="151">
        <v>2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203" t="s">
        <v>4181</v>
      </c>
      <c r="D294" s="195"/>
      <c r="E294" s="196">
        <v>2.9750000000000001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305</v>
      </c>
      <c r="AH294" s="151">
        <v>2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203" t="s">
        <v>4182</v>
      </c>
      <c r="D295" s="195"/>
      <c r="E295" s="196">
        <v>2.5499999999999998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305</v>
      </c>
      <c r="AH295" s="151">
        <v>2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203" t="s">
        <v>4183</v>
      </c>
      <c r="D296" s="195"/>
      <c r="E296" s="196">
        <v>3.8250000000000002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305</v>
      </c>
      <c r="AH296" s="151">
        <v>2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203" t="s">
        <v>4184</v>
      </c>
      <c r="D297" s="195"/>
      <c r="E297" s="196">
        <v>3.4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305</v>
      </c>
      <c r="AH297" s="151">
        <v>2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203" t="s">
        <v>4185</v>
      </c>
      <c r="D298" s="195"/>
      <c r="E298" s="196">
        <v>3.8250000000000002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305</v>
      </c>
      <c r="AH298" s="151">
        <v>2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203" t="s">
        <v>4186</v>
      </c>
      <c r="D299" s="195"/>
      <c r="E299" s="196">
        <v>8.5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305</v>
      </c>
      <c r="AH299" s="151">
        <v>2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203" t="s">
        <v>4187</v>
      </c>
      <c r="D300" s="195"/>
      <c r="E300" s="196">
        <v>8.5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305</v>
      </c>
      <c r="AH300" s="151">
        <v>2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204" t="s">
        <v>322</v>
      </c>
      <c r="D301" s="197"/>
      <c r="E301" s="198">
        <v>205.23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305</v>
      </c>
      <c r="AH301" s="151">
        <v>3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202" t="s">
        <v>323</v>
      </c>
      <c r="D302" s="195"/>
      <c r="E302" s="196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305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58"/>
      <c r="B303" s="159"/>
      <c r="C303" s="201" t="s">
        <v>4196</v>
      </c>
      <c r="D303" s="193"/>
      <c r="E303" s="194">
        <v>24.627600000000001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305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ht="22.5" outlineLevel="1" x14ac:dyDescent="0.2">
      <c r="A304" s="171">
        <v>20</v>
      </c>
      <c r="B304" s="172" t="s">
        <v>3403</v>
      </c>
      <c r="C304" s="188" t="s">
        <v>3404</v>
      </c>
      <c r="D304" s="173" t="s">
        <v>298</v>
      </c>
      <c r="E304" s="174">
        <v>2.45025</v>
      </c>
      <c r="F304" s="175"/>
      <c r="G304" s="176">
        <f>ROUND(E304*F304,2)</f>
        <v>0</v>
      </c>
      <c r="H304" s="175"/>
      <c r="I304" s="176">
        <f>ROUND(E304*H304,2)</f>
        <v>0</v>
      </c>
      <c r="J304" s="175"/>
      <c r="K304" s="176">
        <f>ROUND(E304*J304,2)</f>
        <v>0</v>
      </c>
      <c r="L304" s="176">
        <v>21</v>
      </c>
      <c r="M304" s="176">
        <f>G304*(1+L304/100)</f>
        <v>0</v>
      </c>
      <c r="N304" s="176">
        <v>2.5</v>
      </c>
      <c r="O304" s="176">
        <f>ROUND(E304*N304,2)</f>
        <v>6.13</v>
      </c>
      <c r="P304" s="176">
        <v>0</v>
      </c>
      <c r="Q304" s="176">
        <f>ROUND(E304*P304,2)</f>
        <v>0</v>
      </c>
      <c r="R304" s="176" t="s">
        <v>2140</v>
      </c>
      <c r="S304" s="176" t="s">
        <v>239</v>
      </c>
      <c r="T304" s="177" t="s">
        <v>300</v>
      </c>
      <c r="U304" s="160">
        <v>1.4490000000000001</v>
      </c>
      <c r="V304" s="160">
        <f>ROUND(E304*U304,2)</f>
        <v>3.55</v>
      </c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301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265" t="s">
        <v>3093</v>
      </c>
      <c r="D305" s="266"/>
      <c r="E305" s="266"/>
      <c r="F305" s="266"/>
      <c r="G305" s="266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202" t="s">
        <v>319</v>
      </c>
      <c r="D306" s="195"/>
      <c r="E306" s="196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305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58"/>
      <c r="B307" s="159"/>
      <c r="C307" s="203" t="s">
        <v>4197</v>
      </c>
      <c r="D307" s="195"/>
      <c r="E307" s="196">
        <v>1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305</v>
      </c>
      <c r="AH307" s="151">
        <v>2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203" t="s">
        <v>4198</v>
      </c>
      <c r="D308" s="195"/>
      <c r="E308" s="196">
        <v>1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305</v>
      </c>
      <c r="AH308" s="151">
        <v>2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203" t="s">
        <v>4199</v>
      </c>
      <c r="D309" s="195"/>
      <c r="E309" s="196">
        <v>1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305</v>
      </c>
      <c r="AH309" s="151">
        <v>2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203" t="s">
        <v>4200</v>
      </c>
      <c r="D310" s="195"/>
      <c r="E310" s="196">
        <v>1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305</v>
      </c>
      <c r="AH310" s="151">
        <v>2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203" t="s">
        <v>4201</v>
      </c>
      <c r="D311" s="195"/>
      <c r="E311" s="196">
        <v>1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305</v>
      </c>
      <c r="AH311" s="151">
        <v>2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203" t="s">
        <v>4202</v>
      </c>
      <c r="D312" s="195"/>
      <c r="E312" s="196">
        <v>1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305</v>
      </c>
      <c r="AH312" s="151">
        <v>2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204" t="s">
        <v>322</v>
      </c>
      <c r="D313" s="197"/>
      <c r="E313" s="198">
        <v>6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305</v>
      </c>
      <c r="AH313" s="151">
        <v>3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202" t="s">
        <v>323</v>
      </c>
      <c r="D314" s="195"/>
      <c r="E314" s="196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305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201" t="s">
        <v>4203</v>
      </c>
      <c r="D315" s="193"/>
      <c r="E315" s="194">
        <v>2.45025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305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x14ac:dyDescent="0.2">
      <c r="A316" s="165" t="s">
        <v>234</v>
      </c>
      <c r="B316" s="166" t="s">
        <v>124</v>
      </c>
      <c r="C316" s="187" t="s">
        <v>125</v>
      </c>
      <c r="D316" s="167"/>
      <c r="E316" s="168"/>
      <c r="F316" s="169"/>
      <c r="G316" s="169">
        <f>SUMIF(AG317:AG417,"&lt;&gt;NOR",G317:G417)</f>
        <v>0</v>
      </c>
      <c r="H316" s="169"/>
      <c r="I316" s="169">
        <f>SUM(I317:I417)</f>
        <v>0</v>
      </c>
      <c r="J316" s="169"/>
      <c r="K316" s="169">
        <f>SUM(K317:K417)</f>
        <v>0</v>
      </c>
      <c r="L316" s="169"/>
      <c r="M316" s="169">
        <f>SUM(M317:M417)</f>
        <v>0</v>
      </c>
      <c r="N316" s="169"/>
      <c r="O316" s="169">
        <f>SUM(O317:O417)</f>
        <v>1.07</v>
      </c>
      <c r="P316" s="169"/>
      <c r="Q316" s="169">
        <f>SUM(Q317:Q417)</f>
        <v>0</v>
      </c>
      <c r="R316" s="169"/>
      <c r="S316" s="169"/>
      <c r="T316" s="170"/>
      <c r="U316" s="164"/>
      <c r="V316" s="164">
        <f>SUM(V317:V417)</f>
        <v>57.480000000000004</v>
      </c>
      <c r="W316" s="164"/>
      <c r="AG316" t="s">
        <v>235</v>
      </c>
    </row>
    <row r="317" spans="1:60" outlineLevel="1" x14ac:dyDescent="0.2">
      <c r="A317" s="171">
        <v>21</v>
      </c>
      <c r="B317" s="172" t="s">
        <v>3841</v>
      </c>
      <c r="C317" s="188" t="s">
        <v>3842</v>
      </c>
      <c r="D317" s="173" t="s">
        <v>342</v>
      </c>
      <c r="E317" s="174">
        <v>121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0</v>
      </c>
      <c r="O317" s="176">
        <f>ROUND(E317*N317,2)</f>
        <v>0</v>
      </c>
      <c r="P317" s="176">
        <v>0</v>
      </c>
      <c r="Q317" s="176">
        <f>ROUND(E317*P317,2)</f>
        <v>0</v>
      </c>
      <c r="R317" s="176" t="s">
        <v>2140</v>
      </c>
      <c r="S317" s="176" t="s">
        <v>239</v>
      </c>
      <c r="T317" s="177" t="s">
        <v>300</v>
      </c>
      <c r="U317" s="160">
        <v>6.6000000000000003E-2</v>
      </c>
      <c r="V317" s="160">
        <f>ROUND(E317*U317,2)</f>
        <v>7.99</v>
      </c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301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265" t="s">
        <v>3427</v>
      </c>
      <c r="D318" s="266"/>
      <c r="E318" s="266"/>
      <c r="F318" s="266"/>
      <c r="G318" s="266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201" t="s">
        <v>4204</v>
      </c>
      <c r="D319" s="193"/>
      <c r="E319" s="194">
        <v>6.5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305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201" t="s">
        <v>4205</v>
      </c>
      <c r="D320" s="193"/>
      <c r="E320" s="194">
        <v>6.5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305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201" t="s">
        <v>4206</v>
      </c>
      <c r="D321" s="193"/>
      <c r="E321" s="194">
        <v>8.5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305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201" t="s">
        <v>4207</v>
      </c>
      <c r="D322" s="193"/>
      <c r="E322" s="194">
        <v>10.5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305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201" t="s">
        <v>4208</v>
      </c>
      <c r="D323" s="193"/>
      <c r="E323" s="194">
        <v>8.5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305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201" t="s">
        <v>4209</v>
      </c>
      <c r="D324" s="193"/>
      <c r="E324" s="194">
        <v>12.5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305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205" t="s">
        <v>394</v>
      </c>
      <c r="D325" s="199"/>
      <c r="E325" s="200">
        <v>53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305</v>
      </c>
      <c r="AH325" s="151">
        <v>1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201" t="s">
        <v>4210</v>
      </c>
      <c r="D326" s="193"/>
      <c r="E326" s="194">
        <v>3.5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305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58"/>
      <c r="B327" s="159"/>
      <c r="C327" s="201" t="s">
        <v>4211</v>
      </c>
      <c r="D327" s="193"/>
      <c r="E327" s="194">
        <v>2.5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305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201" t="s">
        <v>4212</v>
      </c>
      <c r="D328" s="193"/>
      <c r="E328" s="194">
        <v>3.5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305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58"/>
      <c r="B329" s="159"/>
      <c r="C329" s="201" t="s">
        <v>4213</v>
      </c>
      <c r="D329" s="193"/>
      <c r="E329" s="194">
        <v>3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305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205" t="s">
        <v>394</v>
      </c>
      <c r="D330" s="199"/>
      <c r="E330" s="200">
        <v>12.5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305</v>
      </c>
      <c r="AH330" s="151">
        <v>1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201" t="s">
        <v>4214</v>
      </c>
      <c r="D331" s="193"/>
      <c r="E331" s="194">
        <v>4.5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305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201" t="s">
        <v>4215</v>
      </c>
      <c r="D332" s="193"/>
      <c r="E332" s="194">
        <v>4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305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201" t="s">
        <v>4216</v>
      </c>
      <c r="D333" s="193"/>
      <c r="E333" s="194">
        <v>4.5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305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205" t="s">
        <v>394</v>
      </c>
      <c r="D334" s="199"/>
      <c r="E334" s="200">
        <v>13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305</v>
      </c>
      <c r="AH334" s="151">
        <v>1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58"/>
      <c r="B335" s="159"/>
      <c r="C335" s="201" t="s">
        <v>4217</v>
      </c>
      <c r="D335" s="193"/>
      <c r="E335" s="194">
        <v>10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305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201" t="s">
        <v>4218</v>
      </c>
      <c r="D336" s="193"/>
      <c r="E336" s="194">
        <v>10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305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205" t="s">
        <v>394</v>
      </c>
      <c r="D337" s="199"/>
      <c r="E337" s="200">
        <v>20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305</v>
      </c>
      <c r="AH337" s="151">
        <v>1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201" t="s">
        <v>4219</v>
      </c>
      <c r="D338" s="193"/>
      <c r="E338" s="194">
        <v>1.5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305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201" t="s">
        <v>4220</v>
      </c>
      <c r="D339" s="193"/>
      <c r="E339" s="194">
        <v>1.5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305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201" t="s">
        <v>4221</v>
      </c>
      <c r="D340" s="193"/>
      <c r="E340" s="194">
        <v>1.5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305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201" t="s">
        <v>4222</v>
      </c>
      <c r="D341" s="193"/>
      <c r="E341" s="194">
        <v>1.5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305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58"/>
      <c r="B342" s="159"/>
      <c r="C342" s="201" t="s">
        <v>4223</v>
      </c>
      <c r="D342" s="193"/>
      <c r="E342" s="194">
        <v>1.5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305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201" t="s">
        <v>4224</v>
      </c>
      <c r="D343" s="193"/>
      <c r="E343" s="194">
        <v>1.5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305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205" t="s">
        <v>394</v>
      </c>
      <c r="D344" s="199"/>
      <c r="E344" s="200">
        <v>9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305</v>
      </c>
      <c r="AH344" s="151">
        <v>1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201" t="s">
        <v>4225</v>
      </c>
      <c r="D345" s="193"/>
      <c r="E345" s="194">
        <v>1.5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305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201" t="s">
        <v>4226</v>
      </c>
      <c r="D346" s="193"/>
      <c r="E346" s="194">
        <v>1.5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305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201" t="s">
        <v>4227</v>
      </c>
      <c r="D347" s="193"/>
      <c r="E347" s="194">
        <v>1.5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305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201" t="s">
        <v>4228</v>
      </c>
      <c r="D348" s="193"/>
      <c r="E348" s="194">
        <v>1.5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305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205" t="s">
        <v>394</v>
      </c>
      <c r="D349" s="199"/>
      <c r="E349" s="200">
        <v>6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305</v>
      </c>
      <c r="AH349" s="151">
        <v>1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201" t="s">
        <v>4229</v>
      </c>
      <c r="D350" s="193"/>
      <c r="E350" s="194">
        <v>1.5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305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201" t="s">
        <v>4230</v>
      </c>
      <c r="D351" s="193"/>
      <c r="E351" s="194">
        <v>1.5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305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201" t="s">
        <v>4231</v>
      </c>
      <c r="D352" s="193"/>
      <c r="E352" s="194">
        <v>1.5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305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58"/>
      <c r="B353" s="159"/>
      <c r="C353" s="205" t="s">
        <v>394</v>
      </c>
      <c r="D353" s="199"/>
      <c r="E353" s="200">
        <v>4.5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305</v>
      </c>
      <c r="AH353" s="151">
        <v>1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201" t="s">
        <v>4232</v>
      </c>
      <c r="D354" s="193"/>
      <c r="E354" s="194">
        <v>1.5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305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201" t="s">
        <v>4233</v>
      </c>
      <c r="D355" s="193"/>
      <c r="E355" s="194">
        <v>1.5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305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205" t="s">
        <v>394</v>
      </c>
      <c r="D356" s="199"/>
      <c r="E356" s="200">
        <v>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305</v>
      </c>
      <c r="AH356" s="151">
        <v>1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71">
        <v>22</v>
      </c>
      <c r="B357" s="172" t="s">
        <v>3922</v>
      </c>
      <c r="C357" s="188" t="s">
        <v>3923</v>
      </c>
      <c r="D357" s="173" t="s">
        <v>342</v>
      </c>
      <c r="E357" s="174">
        <v>66.900000000000006</v>
      </c>
      <c r="F357" s="175"/>
      <c r="G357" s="176">
        <f>ROUND(E357*F357,2)</f>
        <v>0</v>
      </c>
      <c r="H357" s="175"/>
      <c r="I357" s="176">
        <f>ROUND(E357*H357,2)</f>
        <v>0</v>
      </c>
      <c r="J357" s="175"/>
      <c r="K357" s="176">
        <f>ROUND(E357*J357,2)</f>
        <v>0</v>
      </c>
      <c r="L357" s="176">
        <v>21</v>
      </c>
      <c r="M357" s="176">
        <f>G357*(1+L357/100)</f>
        <v>0</v>
      </c>
      <c r="N357" s="176">
        <v>1.0000000000000001E-5</v>
      </c>
      <c r="O357" s="176">
        <f>ROUND(E357*N357,2)</f>
        <v>0</v>
      </c>
      <c r="P357" s="176">
        <v>0</v>
      </c>
      <c r="Q357" s="176">
        <f>ROUND(E357*P357,2)</f>
        <v>0</v>
      </c>
      <c r="R357" s="176" t="s">
        <v>2140</v>
      </c>
      <c r="S357" s="176" t="s">
        <v>239</v>
      </c>
      <c r="T357" s="177" t="s">
        <v>300</v>
      </c>
      <c r="U357" s="160">
        <v>9.7000000000000003E-2</v>
      </c>
      <c r="V357" s="160">
        <f>ROUND(E357*U357,2)</f>
        <v>6.49</v>
      </c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301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265" t="s">
        <v>3427</v>
      </c>
      <c r="D358" s="266"/>
      <c r="E358" s="266"/>
      <c r="F358" s="266"/>
      <c r="G358" s="266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201" t="s">
        <v>4234</v>
      </c>
      <c r="D359" s="193"/>
      <c r="E359" s="194">
        <v>50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305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201" t="s">
        <v>4235</v>
      </c>
      <c r="D360" s="193"/>
      <c r="E360" s="194">
        <v>16.899999999999999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305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ht="22.5" outlineLevel="1" x14ac:dyDescent="0.2">
      <c r="A361" s="171">
        <v>23</v>
      </c>
      <c r="B361" s="172" t="s">
        <v>3933</v>
      </c>
      <c r="C361" s="188" t="s">
        <v>3934</v>
      </c>
      <c r="D361" s="173" t="s">
        <v>252</v>
      </c>
      <c r="E361" s="174">
        <v>39</v>
      </c>
      <c r="F361" s="175"/>
      <c r="G361" s="176">
        <f>ROUND(E361*F361,2)</f>
        <v>0</v>
      </c>
      <c r="H361" s="175"/>
      <c r="I361" s="176">
        <f>ROUND(E361*H361,2)</f>
        <v>0</v>
      </c>
      <c r="J361" s="175"/>
      <c r="K361" s="176">
        <f>ROUND(E361*J361,2)</f>
        <v>0</v>
      </c>
      <c r="L361" s="176">
        <v>21</v>
      </c>
      <c r="M361" s="176">
        <f>G361*(1+L361/100)</f>
        <v>0</v>
      </c>
      <c r="N361" s="176">
        <v>1.0000000000000001E-5</v>
      </c>
      <c r="O361" s="176">
        <f>ROUND(E361*N361,2)</f>
        <v>0</v>
      </c>
      <c r="P361" s="176">
        <v>0</v>
      </c>
      <c r="Q361" s="176">
        <f>ROUND(E361*P361,2)</f>
        <v>0</v>
      </c>
      <c r="R361" s="176" t="s">
        <v>2140</v>
      </c>
      <c r="S361" s="176" t="s">
        <v>239</v>
      </c>
      <c r="T361" s="177" t="s">
        <v>300</v>
      </c>
      <c r="U361" s="160">
        <v>0.17599999999999999</v>
      </c>
      <c r="V361" s="160">
        <f>ROUND(E361*U361,2)</f>
        <v>6.86</v>
      </c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301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265" t="s">
        <v>2141</v>
      </c>
      <c r="D362" s="266"/>
      <c r="E362" s="266"/>
      <c r="F362" s="266"/>
      <c r="G362" s="266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58"/>
      <c r="B363" s="159"/>
      <c r="C363" s="201" t="s">
        <v>4236</v>
      </c>
      <c r="D363" s="193"/>
      <c r="E363" s="194">
        <v>3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305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201" t="s">
        <v>4237</v>
      </c>
      <c r="D364" s="193"/>
      <c r="E364" s="194">
        <v>4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305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201" t="s">
        <v>4238</v>
      </c>
      <c r="D365" s="193"/>
      <c r="E365" s="194">
        <v>3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305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201" t="s">
        <v>4239</v>
      </c>
      <c r="D366" s="193"/>
      <c r="E366" s="194">
        <v>3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305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58"/>
      <c r="B367" s="159"/>
      <c r="C367" s="201" t="s">
        <v>4240</v>
      </c>
      <c r="D367" s="193"/>
      <c r="E367" s="194">
        <v>2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305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201" t="s">
        <v>4241</v>
      </c>
      <c r="D368" s="193"/>
      <c r="E368" s="194">
        <v>2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305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205" t="s">
        <v>394</v>
      </c>
      <c r="D369" s="199"/>
      <c r="E369" s="200">
        <v>17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305</v>
      </c>
      <c r="AH369" s="151">
        <v>1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201" t="s">
        <v>4242</v>
      </c>
      <c r="D370" s="193"/>
      <c r="E370" s="194">
        <v>2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305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201" t="s">
        <v>4243</v>
      </c>
      <c r="D371" s="193"/>
      <c r="E371" s="194">
        <v>3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305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201" t="s">
        <v>4244</v>
      </c>
      <c r="D372" s="193"/>
      <c r="E372" s="194">
        <v>3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305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201" t="s">
        <v>4245</v>
      </c>
      <c r="D373" s="193"/>
      <c r="E373" s="194">
        <v>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305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205" t="s">
        <v>394</v>
      </c>
      <c r="D374" s="199"/>
      <c r="E374" s="200">
        <v>10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305</v>
      </c>
      <c r="AH374" s="151">
        <v>1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201" t="s">
        <v>4246</v>
      </c>
      <c r="D375" s="193"/>
      <c r="E375" s="194">
        <v>2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305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201" t="s">
        <v>4247</v>
      </c>
      <c r="D376" s="193"/>
      <c r="E376" s="194">
        <v>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305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201" t="s">
        <v>4248</v>
      </c>
      <c r="D377" s="193"/>
      <c r="E377" s="194">
        <v>3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305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205" t="s">
        <v>394</v>
      </c>
      <c r="D378" s="199"/>
      <c r="E378" s="200">
        <v>8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305</v>
      </c>
      <c r="AH378" s="151">
        <v>1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201" t="s">
        <v>4249</v>
      </c>
      <c r="D379" s="193"/>
      <c r="E379" s="194">
        <v>2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305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201" t="s">
        <v>4250</v>
      </c>
      <c r="D380" s="193"/>
      <c r="E380" s="194">
        <v>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305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205" t="s">
        <v>394</v>
      </c>
      <c r="D381" s="199"/>
      <c r="E381" s="200">
        <v>4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305</v>
      </c>
      <c r="AH381" s="151">
        <v>1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ht="22.5" outlineLevel="1" x14ac:dyDescent="0.2">
      <c r="A382" s="171">
        <v>24</v>
      </c>
      <c r="B382" s="172" t="s">
        <v>3974</v>
      </c>
      <c r="C382" s="188" t="s">
        <v>3975</v>
      </c>
      <c r="D382" s="173" t="s">
        <v>342</v>
      </c>
      <c r="E382" s="174">
        <v>187.9</v>
      </c>
      <c r="F382" s="175"/>
      <c r="G382" s="176">
        <f>ROUND(E382*F382,2)</f>
        <v>0</v>
      </c>
      <c r="H382" s="175"/>
      <c r="I382" s="176">
        <f>ROUND(E382*H382,2)</f>
        <v>0</v>
      </c>
      <c r="J382" s="175"/>
      <c r="K382" s="176">
        <f>ROUND(E382*J382,2)</f>
        <v>0</v>
      </c>
      <c r="L382" s="176">
        <v>21</v>
      </c>
      <c r="M382" s="176">
        <f>G382*(1+L382/100)</f>
        <v>0</v>
      </c>
      <c r="N382" s="176">
        <v>0</v>
      </c>
      <c r="O382" s="176">
        <f>ROUND(E382*N382,2)</f>
        <v>0</v>
      </c>
      <c r="P382" s="176">
        <v>0</v>
      </c>
      <c r="Q382" s="176">
        <f>ROUND(E382*P382,2)</f>
        <v>0</v>
      </c>
      <c r="R382" s="176" t="s">
        <v>2140</v>
      </c>
      <c r="S382" s="176" t="s">
        <v>239</v>
      </c>
      <c r="T382" s="177" t="s">
        <v>300</v>
      </c>
      <c r="U382" s="160">
        <v>7.9000000000000001E-2</v>
      </c>
      <c r="V382" s="160">
        <f>ROUND(E382*U382,2)</f>
        <v>14.84</v>
      </c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301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58"/>
      <c r="B383" s="159"/>
      <c r="C383" s="265" t="s">
        <v>3431</v>
      </c>
      <c r="D383" s="266"/>
      <c r="E383" s="266"/>
      <c r="F383" s="266"/>
      <c r="G383" s="266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">
      <c r="A384" s="158"/>
      <c r="B384" s="159"/>
      <c r="C384" s="201" t="s">
        <v>4251</v>
      </c>
      <c r="D384" s="193"/>
      <c r="E384" s="194">
        <v>187.9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305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ht="33.75" outlineLevel="1" x14ac:dyDescent="0.2">
      <c r="A385" s="171">
        <v>25</v>
      </c>
      <c r="B385" s="172" t="s">
        <v>3977</v>
      </c>
      <c r="C385" s="188" t="s">
        <v>3978</v>
      </c>
      <c r="D385" s="173" t="s">
        <v>3434</v>
      </c>
      <c r="E385" s="174">
        <v>3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1.7000000000000001E-4</v>
      </c>
      <c r="O385" s="176">
        <f>ROUND(E385*N385,2)</f>
        <v>0</v>
      </c>
      <c r="P385" s="176">
        <v>0</v>
      </c>
      <c r="Q385" s="176">
        <f>ROUND(E385*P385,2)</f>
        <v>0</v>
      </c>
      <c r="R385" s="176" t="s">
        <v>2140</v>
      </c>
      <c r="S385" s="176" t="s">
        <v>239</v>
      </c>
      <c r="T385" s="177" t="s">
        <v>300</v>
      </c>
      <c r="U385" s="160">
        <v>7.1</v>
      </c>
      <c r="V385" s="160">
        <f>ROUND(E385*U385,2)</f>
        <v>21.3</v>
      </c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301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265" t="s">
        <v>3431</v>
      </c>
      <c r="D386" s="266"/>
      <c r="E386" s="266"/>
      <c r="F386" s="266"/>
      <c r="G386" s="266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ht="22.5" outlineLevel="1" x14ac:dyDescent="0.2">
      <c r="A387" s="171">
        <v>26</v>
      </c>
      <c r="B387" s="172" t="s">
        <v>3979</v>
      </c>
      <c r="C387" s="188" t="s">
        <v>3980</v>
      </c>
      <c r="D387" s="173" t="s">
        <v>252</v>
      </c>
      <c r="E387" s="174">
        <v>43.912329999999997</v>
      </c>
      <c r="F387" s="175"/>
      <c r="G387" s="176">
        <f>ROUND(E387*F387,2)</f>
        <v>0</v>
      </c>
      <c r="H387" s="175"/>
      <c r="I387" s="176">
        <f>ROUND(E387*H387,2)</f>
        <v>0</v>
      </c>
      <c r="J387" s="175"/>
      <c r="K387" s="176">
        <f>ROUND(E387*J387,2)</f>
        <v>0</v>
      </c>
      <c r="L387" s="176">
        <v>21</v>
      </c>
      <c r="M387" s="176">
        <f>G387*(1+L387/100)</f>
        <v>0</v>
      </c>
      <c r="N387" s="176">
        <v>1.7399999999999999E-2</v>
      </c>
      <c r="O387" s="176">
        <f>ROUND(E387*N387,2)</f>
        <v>0.76</v>
      </c>
      <c r="P387" s="176">
        <v>0</v>
      </c>
      <c r="Q387" s="176">
        <f>ROUND(E387*P387,2)</f>
        <v>0</v>
      </c>
      <c r="R387" s="176" t="s">
        <v>459</v>
      </c>
      <c r="S387" s="176" t="s">
        <v>239</v>
      </c>
      <c r="T387" s="177" t="s">
        <v>300</v>
      </c>
      <c r="U387" s="160">
        <v>0</v>
      </c>
      <c r="V387" s="160">
        <f>ROUND(E387*U387,2)</f>
        <v>0</v>
      </c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4189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201" t="s">
        <v>4252</v>
      </c>
      <c r="D388" s="193"/>
      <c r="E388" s="194">
        <v>43.912329999999997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305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ht="22.5" outlineLevel="1" x14ac:dyDescent="0.2">
      <c r="A389" s="171">
        <v>27</v>
      </c>
      <c r="B389" s="172" t="s">
        <v>3995</v>
      </c>
      <c r="C389" s="188" t="s">
        <v>3996</v>
      </c>
      <c r="D389" s="173" t="s">
        <v>252</v>
      </c>
      <c r="E389" s="174">
        <v>37.08</v>
      </c>
      <c r="F389" s="175"/>
      <c r="G389" s="176">
        <f>ROUND(E389*F389,2)</f>
        <v>0</v>
      </c>
      <c r="H389" s="175"/>
      <c r="I389" s="176">
        <f>ROUND(E389*H389,2)</f>
        <v>0</v>
      </c>
      <c r="J389" s="175"/>
      <c r="K389" s="176">
        <f>ROUND(E389*J389,2)</f>
        <v>0</v>
      </c>
      <c r="L389" s="176">
        <v>21</v>
      </c>
      <c r="M389" s="176">
        <f>G389*(1+L389/100)</f>
        <v>0</v>
      </c>
      <c r="N389" s="176">
        <v>7.7999999999999996E-3</v>
      </c>
      <c r="O389" s="176">
        <f>ROUND(E389*N389,2)</f>
        <v>0.28999999999999998</v>
      </c>
      <c r="P389" s="176">
        <v>0</v>
      </c>
      <c r="Q389" s="176">
        <f>ROUND(E389*P389,2)</f>
        <v>0</v>
      </c>
      <c r="R389" s="176" t="s">
        <v>459</v>
      </c>
      <c r="S389" s="176" t="s">
        <v>239</v>
      </c>
      <c r="T389" s="177" t="s">
        <v>300</v>
      </c>
      <c r="U389" s="160">
        <v>0</v>
      </c>
      <c r="V389" s="160">
        <f>ROUND(E389*U389,2)</f>
        <v>0</v>
      </c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4189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202" t="s">
        <v>319</v>
      </c>
      <c r="D390" s="195"/>
      <c r="E390" s="196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305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">
      <c r="A391" s="158"/>
      <c r="B391" s="159"/>
      <c r="C391" s="203" t="s">
        <v>3997</v>
      </c>
      <c r="D391" s="195"/>
      <c r="E391" s="196">
        <v>20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305</v>
      </c>
      <c r="AH391" s="151">
        <v>2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203" t="s">
        <v>4253</v>
      </c>
      <c r="D392" s="195"/>
      <c r="E392" s="196">
        <v>3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305</v>
      </c>
      <c r="AH392" s="151">
        <v>2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58"/>
      <c r="B393" s="159"/>
      <c r="C393" s="203" t="s">
        <v>4254</v>
      </c>
      <c r="D393" s="195"/>
      <c r="E393" s="196">
        <v>11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305</v>
      </c>
      <c r="AH393" s="151">
        <v>2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58"/>
      <c r="B394" s="159"/>
      <c r="C394" s="203" t="s">
        <v>4000</v>
      </c>
      <c r="D394" s="195"/>
      <c r="E394" s="196">
        <v>2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305</v>
      </c>
      <c r="AH394" s="151">
        <v>2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58"/>
      <c r="B395" s="159"/>
      <c r="C395" s="204" t="s">
        <v>322</v>
      </c>
      <c r="D395" s="197"/>
      <c r="E395" s="198">
        <v>36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305</v>
      </c>
      <c r="AH395" s="151">
        <v>3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202" t="s">
        <v>323</v>
      </c>
      <c r="D396" s="195"/>
      <c r="E396" s="196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305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201" t="s">
        <v>4255</v>
      </c>
      <c r="D397" s="193"/>
      <c r="E397" s="194">
        <v>37.08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305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71">
        <v>28</v>
      </c>
      <c r="B398" s="172" t="s">
        <v>4010</v>
      </c>
      <c r="C398" s="188" t="s">
        <v>4011</v>
      </c>
      <c r="D398" s="173" t="s">
        <v>252</v>
      </c>
      <c r="E398" s="174">
        <v>39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6.2E-4</v>
      </c>
      <c r="O398" s="176">
        <f>ROUND(E398*N398,2)</f>
        <v>0.02</v>
      </c>
      <c r="P398" s="176">
        <v>0</v>
      </c>
      <c r="Q398" s="176">
        <f>ROUND(E398*P398,2)</f>
        <v>0</v>
      </c>
      <c r="R398" s="176" t="s">
        <v>459</v>
      </c>
      <c r="S398" s="176" t="s">
        <v>239</v>
      </c>
      <c r="T398" s="177" t="s">
        <v>300</v>
      </c>
      <c r="U398" s="160">
        <v>0</v>
      </c>
      <c r="V398" s="160">
        <f>ROUND(E398*U398,2)</f>
        <v>0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4189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201" t="s">
        <v>4236</v>
      </c>
      <c r="D399" s="193"/>
      <c r="E399" s="194">
        <v>3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305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201" t="s">
        <v>4237</v>
      </c>
      <c r="D400" s="193"/>
      <c r="E400" s="194">
        <v>4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305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201" t="s">
        <v>4238</v>
      </c>
      <c r="D401" s="193"/>
      <c r="E401" s="194">
        <v>3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305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201" t="s">
        <v>4239</v>
      </c>
      <c r="D402" s="193"/>
      <c r="E402" s="194">
        <v>3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305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201" t="s">
        <v>4240</v>
      </c>
      <c r="D403" s="193"/>
      <c r="E403" s="194">
        <v>2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305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201" t="s">
        <v>4241</v>
      </c>
      <c r="D404" s="193"/>
      <c r="E404" s="194">
        <v>2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305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205" t="s">
        <v>394</v>
      </c>
      <c r="D405" s="199"/>
      <c r="E405" s="200">
        <v>17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305</v>
      </c>
      <c r="AH405" s="151">
        <v>1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201" t="s">
        <v>4242</v>
      </c>
      <c r="D406" s="193"/>
      <c r="E406" s="194">
        <v>2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305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201" t="s">
        <v>4243</v>
      </c>
      <c r="D407" s="193"/>
      <c r="E407" s="194">
        <v>3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305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201" t="s">
        <v>4244</v>
      </c>
      <c r="D408" s="193"/>
      <c r="E408" s="194">
        <v>3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305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201" t="s">
        <v>4245</v>
      </c>
      <c r="D409" s="193"/>
      <c r="E409" s="194">
        <v>2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305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205" t="s">
        <v>394</v>
      </c>
      <c r="D410" s="199"/>
      <c r="E410" s="200">
        <v>10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305</v>
      </c>
      <c r="AH410" s="151">
        <v>1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201" t="s">
        <v>4246</v>
      </c>
      <c r="D411" s="193"/>
      <c r="E411" s="194">
        <v>2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305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201" t="s">
        <v>4247</v>
      </c>
      <c r="D412" s="193"/>
      <c r="E412" s="194">
        <v>3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305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58"/>
      <c r="B413" s="159"/>
      <c r="C413" s="201" t="s">
        <v>4248</v>
      </c>
      <c r="D413" s="193"/>
      <c r="E413" s="194">
        <v>3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305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205" t="s">
        <v>394</v>
      </c>
      <c r="D414" s="199"/>
      <c r="E414" s="200">
        <v>8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305</v>
      </c>
      <c r="AH414" s="151">
        <v>1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201" t="s">
        <v>4249</v>
      </c>
      <c r="D415" s="193"/>
      <c r="E415" s="194">
        <v>2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305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201" t="s">
        <v>4250</v>
      </c>
      <c r="D416" s="193"/>
      <c r="E416" s="194">
        <v>2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305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205" t="s">
        <v>394</v>
      </c>
      <c r="D417" s="199"/>
      <c r="E417" s="200">
        <v>4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305</v>
      </c>
      <c r="AH417" s="151">
        <v>1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x14ac:dyDescent="0.2">
      <c r="A418" s="165" t="s">
        <v>234</v>
      </c>
      <c r="B418" s="166" t="s">
        <v>128</v>
      </c>
      <c r="C418" s="187" t="s">
        <v>129</v>
      </c>
      <c r="D418" s="167"/>
      <c r="E418" s="168"/>
      <c r="F418" s="169"/>
      <c r="G418" s="169">
        <f>SUMIF(AG419:AG443,"&lt;&gt;NOR",G419:G443)</f>
        <v>0</v>
      </c>
      <c r="H418" s="169"/>
      <c r="I418" s="169">
        <f>SUM(I419:I443)</f>
        <v>0</v>
      </c>
      <c r="J418" s="169"/>
      <c r="K418" s="169">
        <f>SUM(K419:K443)</f>
        <v>0</v>
      </c>
      <c r="L418" s="169"/>
      <c r="M418" s="169">
        <f>SUM(M419:M443)</f>
        <v>0</v>
      </c>
      <c r="N418" s="169"/>
      <c r="O418" s="169">
        <f>SUM(O419:O443)</f>
        <v>14.84</v>
      </c>
      <c r="P418" s="169"/>
      <c r="Q418" s="169">
        <f>SUM(Q419:Q443)</f>
        <v>0</v>
      </c>
      <c r="R418" s="169"/>
      <c r="S418" s="169"/>
      <c r="T418" s="170"/>
      <c r="U418" s="164"/>
      <c r="V418" s="164">
        <f>SUM(V419:V443)</f>
        <v>36.03</v>
      </c>
      <c r="W418" s="164"/>
      <c r="AG418" t="s">
        <v>235</v>
      </c>
    </row>
    <row r="419" spans="1:60" outlineLevel="1" x14ac:dyDescent="0.2">
      <c r="A419" s="171">
        <v>29</v>
      </c>
      <c r="B419" s="172" t="s">
        <v>3445</v>
      </c>
      <c r="C419" s="188" t="s">
        <v>3446</v>
      </c>
      <c r="D419" s="173" t="s">
        <v>252</v>
      </c>
      <c r="E419" s="174">
        <v>6</v>
      </c>
      <c r="F419" s="175"/>
      <c r="G419" s="176">
        <f>ROUND(E419*F419,2)</f>
        <v>0</v>
      </c>
      <c r="H419" s="175"/>
      <c r="I419" s="176">
        <f>ROUND(E419*H419,2)</f>
        <v>0</v>
      </c>
      <c r="J419" s="175"/>
      <c r="K419" s="176">
        <f>ROUND(E419*J419,2)</f>
        <v>0</v>
      </c>
      <c r="L419" s="176">
        <v>21</v>
      </c>
      <c r="M419" s="176">
        <f>G419*(1+L419/100)</f>
        <v>0</v>
      </c>
      <c r="N419" s="176">
        <v>0</v>
      </c>
      <c r="O419" s="176">
        <f>ROUND(E419*N419,2)</f>
        <v>0</v>
      </c>
      <c r="P419" s="176">
        <v>0</v>
      </c>
      <c r="Q419" s="176">
        <f>ROUND(E419*P419,2)</f>
        <v>0</v>
      </c>
      <c r="R419" s="176" t="s">
        <v>2140</v>
      </c>
      <c r="S419" s="176" t="s">
        <v>239</v>
      </c>
      <c r="T419" s="177" t="s">
        <v>300</v>
      </c>
      <c r="U419" s="160">
        <v>0.79</v>
      </c>
      <c r="V419" s="160">
        <f>ROUND(E419*U419,2)</f>
        <v>4.74</v>
      </c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301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58"/>
      <c r="B420" s="159"/>
      <c r="C420" s="265" t="s">
        <v>3447</v>
      </c>
      <c r="D420" s="266"/>
      <c r="E420" s="266"/>
      <c r="F420" s="266"/>
      <c r="G420" s="266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58"/>
      <c r="B421" s="159"/>
      <c r="C421" s="201" t="s">
        <v>4256</v>
      </c>
      <c r="D421" s="193"/>
      <c r="E421" s="194">
        <v>2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305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58"/>
      <c r="B422" s="159"/>
      <c r="C422" s="201" t="s">
        <v>4257</v>
      </c>
      <c r="D422" s="193"/>
      <c r="E422" s="194">
        <v>4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305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 x14ac:dyDescent="0.2">
      <c r="A423" s="171">
        <v>30</v>
      </c>
      <c r="B423" s="172" t="s">
        <v>3462</v>
      </c>
      <c r="C423" s="188" t="s">
        <v>3463</v>
      </c>
      <c r="D423" s="173" t="s">
        <v>252</v>
      </c>
      <c r="E423" s="174">
        <v>6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6">
        <v>0</v>
      </c>
      <c r="O423" s="176">
        <f>ROUND(E423*N423,2)</f>
        <v>0</v>
      </c>
      <c r="P423" s="176">
        <v>0</v>
      </c>
      <c r="Q423" s="176">
        <f>ROUND(E423*P423,2)</f>
        <v>0</v>
      </c>
      <c r="R423" s="176" t="s">
        <v>2140</v>
      </c>
      <c r="S423" s="176" t="s">
        <v>239</v>
      </c>
      <c r="T423" s="177" t="s">
        <v>300</v>
      </c>
      <c r="U423" s="160">
        <v>0.9</v>
      </c>
      <c r="V423" s="160">
        <f>ROUND(E423*U423,2)</f>
        <v>5.4</v>
      </c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301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265" t="s">
        <v>3447</v>
      </c>
      <c r="D424" s="266"/>
      <c r="E424" s="266"/>
      <c r="F424" s="266"/>
      <c r="G424" s="266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201" t="s">
        <v>4256</v>
      </c>
      <c r="D425" s="193"/>
      <c r="E425" s="194">
        <v>2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305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201" t="s">
        <v>4257</v>
      </c>
      <c r="D426" s="193"/>
      <c r="E426" s="194">
        <v>4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305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ht="22.5" outlineLevel="1" x14ac:dyDescent="0.2">
      <c r="A427" s="171">
        <v>31</v>
      </c>
      <c r="B427" s="172" t="s">
        <v>3464</v>
      </c>
      <c r="C427" s="188" t="s">
        <v>3465</v>
      </c>
      <c r="D427" s="173" t="s">
        <v>252</v>
      </c>
      <c r="E427" s="174">
        <v>6</v>
      </c>
      <c r="F427" s="175"/>
      <c r="G427" s="176">
        <f>ROUND(E427*F427,2)</f>
        <v>0</v>
      </c>
      <c r="H427" s="175"/>
      <c r="I427" s="176">
        <f>ROUND(E427*H427,2)</f>
        <v>0</v>
      </c>
      <c r="J427" s="175"/>
      <c r="K427" s="176">
        <f>ROUND(E427*J427,2)</f>
        <v>0</v>
      </c>
      <c r="L427" s="176">
        <v>21</v>
      </c>
      <c r="M427" s="176">
        <f>G427*(1+L427/100)</f>
        <v>0</v>
      </c>
      <c r="N427" s="176">
        <v>0</v>
      </c>
      <c r="O427" s="176">
        <f>ROUND(E427*N427,2)</f>
        <v>0</v>
      </c>
      <c r="P427" s="176">
        <v>0</v>
      </c>
      <c r="Q427" s="176">
        <f>ROUND(E427*P427,2)</f>
        <v>0</v>
      </c>
      <c r="R427" s="176" t="s">
        <v>2140</v>
      </c>
      <c r="S427" s="176" t="s">
        <v>239</v>
      </c>
      <c r="T427" s="177" t="s">
        <v>300</v>
      </c>
      <c r="U427" s="160">
        <v>1.752</v>
      </c>
      <c r="V427" s="160">
        <f>ROUND(E427*U427,2)</f>
        <v>10.51</v>
      </c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301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265" t="s">
        <v>3447</v>
      </c>
      <c r="D428" s="266"/>
      <c r="E428" s="266"/>
      <c r="F428" s="266"/>
      <c r="G428" s="266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201" t="s">
        <v>4258</v>
      </c>
      <c r="D429" s="193"/>
      <c r="E429" s="194">
        <v>6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305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71">
        <v>32</v>
      </c>
      <c r="B430" s="172" t="s">
        <v>3466</v>
      </c>
      <c r="C430" s="188" t="s">
        <v>3467</v>
      </c>
      <c r="D430" s="173" t="s">
        <v>252</v>
      </c>
      <c r="E430" s="174">
        <v>6</v>
      </c>
      <c r="F430" s="175"/>
      <c r="G430" s="176">
        <f>ROUND(E430*F430,2)</f>
        <v>0</v>
      </c>
      <c r="H430" s="175"/>
      <c r="I430" s="176">
        <f>ROUND(E430*H430,2)</f>
        <v>0</v>
      </c>
      <c r="J430" s="175"/>
      <c r="K430" s="176">
        <f>ROUND(E430*J430,2)</f>
        <v>0</v>
      </c>
      <c r="L430" s="176">
        <v>21</v>
      </c>
      <c r="M430" s="176">
        <f>G430*(1+L430/100)</f>
        <v>0</v>
      </c>
      <c r="N430" s="176">
        <v>7.0200000000000002E-3</v>
      </c>
      <c r="O430" s="176">
        <f>ROUND(E430*N430,2)</f>
        <v>0.04</v>
      </c>
      <c r="P430" s="176">
        <v>0</v>
      </c>
      <c r="Q430" s="176">
        <f>ROUND(E430*P430,2)</f>
        <v>0</v>
      </c>
      <c r="R430" s="176" t="s">
        <v>2140</v>
      </c>
      <c r="S430" s="176" t="s">
        <v>239</v>
      </c>
      <c r="T430" s="177" t="s">
        <v>300</v>
      </c>
      <c r="U430" s="160">
        <v>1.3140000000000001</v>
      </c>
      <c r="V430" s="160">
        <f>ROUND(E430*U430,2)</f>
        <v>7.88</v>
      </c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301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58"/>
      <c r="B431" s="159"/>
      <c r="C431" s="201" t="s">
        <v>4259</v>
      </c>
      <c r="D431" s="193"/>
      <c r="E431" s="194">
        <v>6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305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33.75" outlineLevel="1" x14ac:dyDescent="0.2">
      <c r="A432" s="179">
        <v>33</v>
      </c>
      <c r="B432" s="180" t="s">
        <v>4078</v>
      </c>
      <c r="C432" s="189" t="s">
        <v>662</v>
      </c>
      <c r="D432" s="181" t="s">
        <v>252</v>
      </c>
      <c r="E432" s="182">
        <v>15</v>
      </c>
      <c r="F432" s="183"/>
      <c r="G432" s="184">
        <f>ROUND(E432*F432,2)</f>
        <v>0</v>
      </c>
      <c r="H432" s="183"/>
      <c r="I432" s="184">
        <f>ROUND(E432*H432,2)</f>
        <v>0</v>
      </c>
      <c r="J432" s="183"/>
      <c r="K432" s="184">
        <f>ROUND(E432*J432,2)</f>
        <v>0</v>
      </c>
      <c r="L432" s="184">
        <v>21</v>
      </c>
      <c r="M432" s="184">
        <f>G432*(1+L432/100)</f>
        <v>0</v>
      </c>
      <c r="N432" s="184">
        <v>7.6429999999999998E-2</v>
      </c>
      <c r="O432" s="184">
        <f>ROUND(E432*N432,2)</f>
        <v>1.1499999999999999</v>
      </c>
      <c r="P432" s="184">
        <v>0</v>
      </c>
      <c r="Q432" s="184">
        <f>ROUND(E432*P432,2)</f>
        <v>0</v>
      </c>
      <c r="R432" s="184" t="s">
        <v>663</v>
      </c>
      <c r="S432" s="184" t="s">
        <v>239</v>
      </c>
      <c r="T432" s="185" t="s">
        <v>300</v>
      </c>
      <c r="U432" s="160">
        <v>0.5</v>
      </c>
      <c r="V432" s="160">
        <f>ROUND(E432*U432,2)</f>
        <v>7.5</v>
      </c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301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71">
        <v>34</v>
      </c>
      <c r="B433" s="172" t="s">
        <v>3471</v>
      </c>
      <c r="C433" s="188" t="s">
        <v>3472</v>
      </c>
      <c r="D433" s="173" t="s">
        <v>252</v>
      </c>
      <c r="E433" s="174">
        <v>6</v>
      </c>
      <c r="F433" s="175"/>
      <c r="G433" s="176">
        <f>ROUND(E433*F433,2)</f>
        <v>0</v>
      </c>
      <c r="H433" s="175"/>
      <c r="I433" s="176">
        <f>ROUND(E433*H433,2)</f>
        <v>0</v>
      </c>
      <c r="J433" s="175"/>
      <c r="K433" s="176">
        <f>ROUND(E433*J433,2)</f>
        <v>0</v>
      </c>
      <c r="L433" s="176">
        <v>21</v>
      </c>
      <c r="M433" s="176">
        <f>G433*(1+L433/100)</f>
        <v>0</v>
      </c>
      <c r="N433" s="176">
        <v>0.16600000000000001</v>
      </c>
      <c r="O433" s="176">
        <f>ROUND(E433*N433,2)</f>
        <v>1</v>
      </c>
      <c r="P433" s="176">
        <v>0</v>
      </c>
      <c r="Q433" s="176">
        <f>ROUND(E433*P433,2)</f>
        <v>0</v>
      </c>
      <c r="R433" s="176" t="s">
        <v>459</v>
      </c>
      <c r="S433" s="176" t="s">
        <v>239</v>
      </c>
      <c r="T433" s="177" t="s">
        <v>300</v>
      </c>
      <c r="U433" s="160">
        <v>0</v>
      </c>
      <c r="V433" s="160">
        <f>ROUND(E433*U433,2)</f>
        <v>0</v>
      </c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4189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58"/>
      <c r="B434" s="159"/>
      <c r="C434" s="201" t="s">
        <v>4259</v>
      </c>
      <c r="D434" s="193"/>
      <c r="E434" s="194">
        <v>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305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ht="22.5" outlineLevel="1" x14ac:dyDescent="0.2">
      <c r="A435" s="171">
        <v>35</v>
      </c>
      <c r="B435" s="172" t="s">
        <v>3473</v>
      </c>
      <c r="C435" s="188" t="s">
        <v>3474</v>
      </c>
      <c r="D435" s="173" t="s">
        <v>252</v>
      </c>
      <c r="E435" s="174">
        <v>3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21</v>
      </c>
      <c r="M435" s="176">
        <f>G435*(1+L435/100)</f>
        <v>0</v>
      </c>
      <c r="N435" s="176">
        <v>0.04</v>
      </c>
      <c r="O435" s="176">
        <f>ROUND(E435*N435,2)</f>
        <v>0.12</v>
      </c>
      <c r="P435" s="176">
        <v>0</v>
      </c>
      <c r="Q435" s="176">
        <f>ROUND(E435*P435,2)</f>
        <v>0</v>
      </c>
      <c r="R435" s="176" t="s">
        <v>459</v>
      </c>
      <c r="S435" s="176" t="s">
        <v>239</v>
      </c>
      <c r="T435" s="177" t="s">
        <v>300</v>
      </c>
      <c r="U435" s="160">
        <v>0</v>
      </c>
      <c r="V435" s="160">
        <f>ROUND(E435*U435,2)</f>
        <v>0</v>
      </c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4189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58"/>
      <c r="B436" s="159"/>
      <c r="C436" s="201" t="s">
        <v>4260</v>
      </c>
      <c r="D436" s="193"/>
      <c r="E436" s="194">
        <v>3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305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ht="22.5" outlineLevel="1" x14ac:dyDescent="0.2">
      <c r="A437" s="171">
        <v>36</v>
      </c>
      <c r="B437" s="172" t="s">
        <v>3490</v>
      </c>
      <c r="C437" s="188" t="s">
        <v>3491</v>
      </c>
      <c r="D437" s="173" t="s">
        <v>252</v>
      </c>
      <c r="E437" s="174">
        <v>6</v>
      </c>
      <c r="F437" s="175"/>
      <c r="G437" s="176">
        <f>ROUND(E437*F437,2)</f>
        <v>0</v>
      </c>
      <c r="H437" s="175"/>
      <c r="I437" s="176">
        <f>ROUND(E437*H437,2)</f>
        <v>0</v>
      </c>
      <c r="J437" s="175"/>
      <c r="K437" s="176">
        <f>ROUND(E437*J437,2)</f>
        <v>0</v>
      </c>
      <c r="L437" s="176">
        <v>21</v>
      </c>
      <c r="M437" s="176">
        <f>G437*(1+L437/100)</f>
        <v>0</v>
      </c>
      <c r="N437" s="176">
        <v>0.58499999999999996</v>
      </c>
      <c r="O437" s="176">
        <f>ROUND(E437*N437,2)</f>
        <v>3.51</v>
      </c>
      <c r="P437" s="176">
        <v>0</v>
      </c>
      <c r="Q437" s="176">
        <f>ROUND(E437*P437,2)</f>
        <v>0</v>
      </c>
      <c r="R437" s="176" t="s">
        <v>459</v>
      </c>
      <c r="S437" s="176" t="s">
        <v>239</v>
      </c>
      <c r="T437" s="177" t="s">
        <v>300</v>
      </c>
      <c r="U437" s="160">
        <v>0</v>
      </c>
      <c r="V437" s="160">
        <f>ROUND(E437*U437,2)</f>
        <v>0</v>
      </c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4189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58"/>
      <c r="B438" s="159"/>
      <c r="C438" s="201" t="s">
        <v>4259</v>
      </c>
      <c r="D438" s="193"/>
      <c r="E438" s="194">
        <v>6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305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ht="22.5" outlineLevel="1" x14ac:dyDescent="0.2">
      <c r="A439" s="171">
        <v>37</v>
      </c>
      <c r="B439" s="172" t="s">
        <v>3496</v>
      </c>
      <c r="C439" s="188" t="s">
        <v>3497</v>
      </c>
      <c r="D439" s="173" t="s">
        <v>252</v>
      </c>
      <c r="E439" s="174">
        <v>9</v>
      </c>
      <c r="F439" s="175"/>
      <c r="G439" s="176">
        <f>ROUND(E439*F439,2)</f>
        <v>0</v>
      </c>
      <c r="H439" s="175"/>
      <c r="I439" s="176">
        <f>ROUND(E439*H439,2)</f>
        <v>0</v>
      </c>
      <c r="J439" s="175"/>
      <c r="K439" s="176">
        <f>ROUND(E439*J439,2)</f>
        <v>0</v>
      </c>
      <c r="L439" s="176">
        <v>21</v>
      </c>
      <c r="M439" s="176">
        <f>G439*(1+L439/100)</f>
        <v>0</v>
      </c>
      <c r="N439" s="176">
        <v>1</v>
      </c>
      <c r="O439" s="176">
        <f>ROUND(E439*N439,2)</f>
        <v>9</v>
      </c>
      <c r="P439" s="176">
        <v>0</v>
      </c>
      <c r="Q439" s="176">
        <f>ROUND(E439*P439,2)</f>
        <v>0</v>
      </c>
      <c r="R439" s="176" t="s">
        <v>459</v>
      </c>
      <c r="S439" s="176" t="s">
        <v>239</v>
      </c>
      <c r="T439" s="177" t="s">
        <v>300</v>
      </c>
      <c r="U439" s="160">
        <v>0</v>
      </c>
      <c r="V439" s="160">
        <f>ROUND(E439*U439,2)</f>
        <v>0</v>
      </c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4189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201" t="s">
        <v>4068</v>
      </c>
      <c r="D440" s="193"/>
      <c r="E440" s="194">
        <v>11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305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201" t="s">
        <v>4069</v>
      </c>
      <c r="D441" s="193"/>
      <c r="E441" s="194">
        <v>-2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305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ht="22.5" outlineLevel="1" x14ac:dyDescent="0.2">
      <c r="A442" s="171">
        <v>38</v>
      </c>
      <c r="B442" s="172" t="s">
        <v>2175</v>
      </c>
      <c r="C442" s="188" t="s">
        <v>2176</v>
      </c>
      <c r="D442" s="173" t="s">
        <v>252</v>
      </c>
      <c r="E442" s="174">
        <v>12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6">
        <v>2E-3</v>
      </c>
      <c r="O442" s="176">
        <f>ROUND(E442*N442,2)</f>
        <v>0.02</v>
      </c>
      <c r="P442" s="176">
        <v>0</v>
      </c>
      <c r="Q442" s="176">
        <f>ROUND(E442*P442,2)</f>
        <v>0</v>
      </c>
      <c r="R442" s="176" t="s">
        <v>459</v>
      </c>
      <c r="S442" s="176" t="s">
        <v>239</v>
      </c>
      <c r="T442" s="177" t="s">
        <v>300</v>
      </c>
      <c r="U442" s="160">
        <v>0</v>
      </c>
      <c r="V442" s="160">
        <f>ROUND(E442*U442,2)</f>
        <v>0</v>
      </c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4189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58"/>
      <c r="B443" s="159"/>
      <c r="C443" s="201" t="s">
        <v>4261</v>
      </c>
      <c r="D443" s="193"/>
      <c r="E443" s="194">
        <v>12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305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x14ac:dyDescent="0.2">
      <c r="A444" s="165" t="s">
        <v>234</v>
      </c>
      <c r="B444" s="166" t="s">
        <v>142</v>
      </c>
      <c r="C444" s="187" t="s">
        <v>143</v>
      </c>
      <c r="D444" s="167"/>
      <c r="E444" s="168"/>
      <c r="F444" s="169"/>
      <c r="G444" s="169">
        <f>SUMIF(AG445:AG446,"&lt;&gt;NOR",G445:G446)</f>
        <v>0</v>
      </c>
      <c r="H444" s="169"/>
      <c r="I444" s="169">
        <f>SUM(I445:I446)</f>
        <v>0</v>
      </c>
      <c r="J444" s="169"/>
      <c r="K444" s="169">
        <f>SUM(K445:K446)</f>
        <v>0</v>
      </c>
      <c r="L444" s="169"/>
      <c r="M444" s="169">
        <f>SUM(M445:M446)</f>
        <v>0</v>
      </c>
      <c r="N444" s="169"/>
      <c r="O444" s="169">
        <f>SUM(O445:O446)</f>
        <v>0</v>
      </c>
      <c r="P444" s="169"/>
      <c r="Q444" s="169">
        <f>SUM(Q445:Q446)</f>
        <v>0</v>
      </c>
      <c r="R444" s="169"/>
      <c r="S444" s="169"/>
      <c r="T444" s="170"/>
      <c r="U444" s="164"/>
      <c r="V444" s="164">
        <f>SUM(V445:V446)</f>
        <v>82.65</v>
      </c>
      <c r="W444" s="164"/>
      <c r="AG444" t="s">
        <v>235</v>
      </c>
    </row>
    <row r="445" spans="1:60" ht="22.5" outlineLevel="1" x14ac:dyDescent="0.2">
      <c r="A445" s="171">
        <v>39</v>
      </c>
      <c r="B445" s="172" t="s">
        <v>2177</v>
      </c>
      <c r="C445" s="188" t="s">
        <v>2178</v>
      </c>
      <c r="D445" s="173" t="s">
        <v>314</v>
      </c>
      <c r="E445" s="174">
        <v>390.77390000000003</v>
      </c>
      <c r="F445" s="175"/>
      <c r="G445" s="176">
        <f>ROUND(E445*F445,2)</f>
        <v>0</v>
      </c>
      <c r="H445" s="175"/>
      <c r="I445" s="176">
        <f>ROUND(E445*H445,2)</f>
        <v>0</v>
      </c>
      <c r="J445" s="175"/>
      <c r="K445" s="176">
        <f>ROUND(E445*J445,2)</f>
        <v>0</v>
      </c>
      <c r="L445" s="176">
        <v>21</v>
      </c>
      <c r="M445" s="176">
        <f>G445*(1+L445/100)</f>
        <v>0</v>
      </c>
      <c r="N445" s="176">
        <v>0</v>
      </c>
      <c r="O445" s="176">
        <f>ROUND(E445*N445,2)</f>
        <v>0</v>
      </c>
      <c r="P445" s="176">
        <v>0</v>
      </c>
      <c r="Q445" s="176">
        <f>ROUND(E445*P445,2)</f>
        <v>0</v>
      </c>
      <c r="R445" s="176" t="s">
        <v>2140</v>
      </c>
      <c r="S445" s="176" t="s">
        <v>239</v>
      </c>
      <c r="T445" s="177" t="s">
        <v>300</v>
      </c>
      <c r="U445" s="160">
        <v>0.21149999999999999</v>
      </c>
      <c r="V445" s="160">
        <f>ROUND(E445*U445,2)</f>
        <v>82.65</v>
      </c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301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58"/>
      <c r="B446" s="159"/>
      <c r="C446" s="265" t="s">
        <v>2179</v>
      </c>
      <c r="D446" s="266"/>
      <c r="E446" s="266"/>
      <c r="F446" s="266"/>
      <c r="G446" s="266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x14ac:dyDescent="0.2">
      <c r="A447" s="5"/>
      <c r="B447" s="6"/>
      <c r="C447" s="190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AE447">
        <v>15</v>
      </c>
      <c r="AF447">
        <v>21</v>
      </c>
    </row>
    <row r="448" spans="1:60" x14ac:dyDescent="0.2">
      <c r="A448" s="154"/>
      <c r="B448" s="155" t="s">
        <v>29</v>
      </c>
      <c r="C448" s="191"/>
      <c r="D448" s="156"/>
      <c r="E448" s="157"/>
      <c r="F448" s="157"/>
      <c r="G448" s="186">
        <f>G8+G278+G316+G418+G444</f>
        <v>0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AE448">
        <f>SUMIF(L7:L446,AE447,G7:G446)</f>
        <v>0</v>
      </c>
      <c r="AF448">
        <f>SUMIF(L7:L446,AF447,G7:G446)</f>
        <v>0</v>
      </c>
      <c r="AG448" t="s">
        <v>292</v>
      </c>
    </row>
    <row r="449" spans="3:33" x14ac:dyDescent="0.2">
      <c r="C449" s="192"/>
      <c r="D449" s="142"/>
      <c r="AG449" t="s">
        <v>294</v>
      </c>
    </row>
    <row r="450" spans="3:33" x14ac:dyDescent="0.2">
      <c r="D450" s="142"/>
    </row>
    <row r="451" spans="3:33" x14ac:dyDescent="0.2">
      <c r="D451" s="142"/>
    </row>
    <row r="452" spans="3:33" x14ac:dyDescent="0.2">
      <c r="D452" s="142"/>
    </row>
    <row r="453" spans="3:33" x14ac:dyDescent="0.2">
      <c r="D453" s="142"/>
    </row>
    <row r="454" spans="3:33" x14ac:dyDescent="0.2">
      <c r="D454" s="142"/>
    </row>
    <row r="455" spans="3:33" x14ac:dyDescent="0.2">
      <c r="D455" s="142"/>
    </row>
    <row r="456" spans="3:33" x14ac:dyDescent="0.2">
      <c r="D456" s="142"/>
    </row>
    <row r="457" spans="3:33" x14ac:dyDescent="0.2">
      <c r="D457" s="142"/>
    </row>
    <row r="458" spans="3:33" x14ac:dyDescent="0.2">
      <c r="D458" s="142"/>
    </row>
    <row r="459" spans="3:33" x14ac:dyDescent="0.2">
      <c r="D459" s="142"/>
    </row>
    <row r="460" spans="3:33" x14ac:dyDescent="0.2">
      <c r="D460" s="142"/>
    </row>
    <row r="461" spans="3:33" x14ac:dyDescent="0.2">
      <c r="D461" s="142"/>
    </row>
    <row r="462" spans="3:33" x14ac:dyDescent="0.2">
      <c r="D462" s="142"/>
    </row>
    <row r="463" spans="3:33" x14ac:dyDescent="0.2">
      <c r="D463" s="142"/>
    </row>
    <row r="464" spans="3:33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+zftZmlG0vUGAp92q8AVtLmr0byPAAbq7Li2Yk1HKNJCZH4PMPPji9wzrw+9kYfSaSUzeJHeY/53aWDldsvcnw==" saltValue="AYeTNh4LYFWGdMNWS8IRFA==" spinCount="100000" sheet="1"/>
  <mergeCells count="29">
    <mergeCell ref="C82:G82"/>
    <mergeCell ref="A1:G1"/>
    <mergeCell ref="C2:G2"/>
    <mergeCell ref="C3:G3"/>
    <mergeCell ref="C4:G4"/>
    <mergeCell ref="C10:G10"/>
    <mergeCell ref="C31:G31"/>
    <mergeCell ref="C33:G33"/>
    <mergeCell ref="C45:G45"/>
    <mergeCell ref="C47:G47"/>
    <mergeCell ref="C68:G68"/>
    <mergeCell ref="C80:G80"/>
    <mergeCell ref="C383:G383"/>
    <mergeCell ref="C93:G93"/>
    <mergeCell ref="C95:G95"/>
    <mergeCell ref="C116:G116"/>
    <mergeCell ref="C147:G147"/>
    <mergeCell ref="C180:G180"/>
    <mergeCell ref="C196:G196"/>
    <mergeCell ref="C280:G280"/>
    <mergeCell ref="C305:G305"/>
    <mergeCell ref="C318:G318"/>
    <mergeCell ref="C358:G358"/>
    <mergeCell ref="C362:G362"/>
    <mergeCell ref="C386:G386"/>
    <mergeCell ref="C420:G420"/>
    <mergeCell ref="C424:G424"/>
    <mergeCell ref="C428:G428"/>
    <mergeCell ref="C446:G4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83</v>
      </c>
      <c r="C3" s="259" t="s">
        <v>84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63</v>
      </c>
      <c r="C4" s="262" t="s">
        <v>86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58</v>
      </c>
      <c r="C8" s="187" t="s">
        <v>98</v>
      </c>
      <c r="D8" s="167"/>
      <c r="E8" s="168"/>
      <c r="F8" s="169"/>
      <c r="G8" s="169">
        <f>SUMIF(AG9:AG61,"&lt;&gt;NOR",G9:G61)</f>
        <v>0</v>
      </c>
      <c r="H8" s="169"/>
      <c r="I8" s="169">
        <f>SUM(I9:I61)</f>
        <v>0</v>
      </c>
      <c r="J8" s="169"/>
      <c r="K8" s="169">
        <f>SUM(K9:K61)</f>
        <v>0</v>
      </c>
      <c r="L8" s="169"/>
      <c r="M8" s="169">
        <f>SUM(M9:M61)</f>
        <v>0</v>
      </c>
      <c r="N8" s="169"/>
      <c r="O8" s="169">
        <f>SUM(O9:O61)</f>
        <v>121.47</v>
      </c>
      <c r="P8" s="169"/>
      <c r="Q8" s="169">
        <f>SUM(Q9:Q61)</f>
        <v>0</v>
      </c>
      <c r="R8" s="169"/>
      <c r="S8" s="169"/>
      <c r="T8" s="170"/>
      <c r="U8" s="164"/>
      <c r="V8" s="164">
        <f>SUM(V9:V61)</f>
        <v>201.66000000000003</v>
      </c>
      <c r="W8" s="164"/>
      <c r="AG8" t="s">
        <v>235</v>
      </c>
    </row>
    <row r="9" spans="1:60" outlineLevel="1" x14ac:dyDescent="0.2">
      <c r="A9" s="171">
        <v>1</v>
      </c>
      <c r="B9" s="172" t="s">
        <v>3274</v>
      </c>
      <c r="C9" s="188" t="s">
        <v>3275</v>
      </c>
      <c r="D9" s="173" t="s">
        <v>298</v>
      </c>
      <c r="E9" s="174">
        <v>95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299</v>
      </c>
      <c r="S9" s="176" t="s">
        <v>239</v>
      </c>
      <c r="T9" s="177" t="s">
        <v>300</v>
      </c>
      <c r="U9" s="160">
        <v>0.2</v>
      </c>
      <c r="V9" s="160">
        <f>ROUND(E9*U9,2)</f>
        <v>19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301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158"/>
      <c r="B10" s="159"/>
      <c r="C10" s="265" t="s">
        <v>3276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01" t="s">
        <v>4262</v>
      </c>
      <c r="D11" s="193"/>
      <c r="E11" s="194">
        <v>95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1">
        <v>2</v>
      </c>
      <c r="B12" s="172" t="s">
        <v>3286</v>
      </c>
      <c r="C12" s="188" t="s">
        <v>3287</v>
      </c>
      <c r="D12" s="173" t="s">
        <v>298</v>
      </c>
      <c r="E12" s="174">
        <v>95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299</v>
      </c>
      <c r="S12" s="176" t="s">
        <v>239</v>
      </c>
      <c r="T12" s="177" t="s">
        <v>300</v>
      </c>
      <c r="U12" s="160">
        <v>8.4000000000000005E-2</v>
      </c>
      <c r="V12" s="160">
        <f>ROUND(E12*U12,2)</f>
        <v>7.98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 x14ac:dyDescent="0.2">
      <c r="A13" s="158"/>
      <c r="B13" s="159"/>
      <c r="C13" s="265" t="s">
        <v>3276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01" t="s">
        <v>4262</v>
      </c>
      <c r="D14" s="193"/>
      <c r="E14" s="194">
        <v>95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1">
        <v>3</v>
      </c>
      <c r="B15" s="172" t="s">
        <v>3037</v>
      </c>
      <c r="C15" s="188" t="s">
        <v>3038</v>
      </c>
      <c r="D15" s="173" t="s">
        <v>298</v>
      </c>
      <c r="E15" s="174">
        <v>3.15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299</v>
      </c>
      <c r="S15" s="176" t="s">
        <v>239</v>
      </c>
      <c r="T15" s="177" t="s">
        <v>300</v>
      </c>
      <c r="U15" s="160">
        <v>3.1309999999999998</v>
      </c>
      <c r="V15" s="160">
        <f>ROUND(E15*U15,2)</f>
        <v>9.86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158"/>
      <c r="B16" s="159"/>
      <c r="C16" s="265" t="s">
        <v>3039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8" t="str">
        <f>C16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01" t="s">
        <v>4263</v>
      </c>
      <c r="D17" s="193"/>
      <c r="E17" s="194">
        <v>3.15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305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1">
        <v>4</v>
      </c>
      <c r="B18" s="172" t="s">
        <v>3298</v>
      </c>
      <c r="C18" s="188" t="s">
        <v>3299</v>
      </c>
      <c r="D18" s="173" t="s">
        <v>298</v>
      </c>
      <c r="E18" s="174">
        <v>3.15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 t="s">
        <v>299</v>
      </c>
      <c r="S18" s="176" t="s">
        <v>239</v>
      </c>
      <c r="T18" s="177" t="s">
        <v>300</v>
      </c>
      <c r="U18" s="160">
        <v>0.47399999999999998</v>
      </c>
      <c r="V18" s="160">
        <f>ROUND(E18*U18,2)</f>
        <v>1.49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 x14ac:dyDescent="0.2">
      <c r="A19" s="158"/>
      <c r="B19" s="159"/>
      <c r="C19" s="265" t="s">
        <v>3039</v>
      </c>
      <c r="D19" s="266"/>
      <c r="E19" s="266"/>
      <c r="F19" s="266"/>
      <c r="G19" s="26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8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01" t="s">
        <v>4263</v>
      </c>
      <c r="D20" s="193"/>
      <c r="E20" s="194">
        <v>3.15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305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1">
        <v>5</v>
      </c>
      <c r="B21" s="172" t="s">
        <v>3304</v>
      </c>
      <c r="C21" s="188" t="s">
        <v>3305</v>
      </c>
      <c r="D21" s="173" t="s">
        <v>327</v>
      </c>
      <c r="E21" s="174">
        <v>274.39999999999998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9.8999999999999999E-4</v>
      </c>
      <c r="O21" s="176">
        <f>ROUND(E21*N21,2)</f>
        <v>0.27</v>
      </c>
      <c r="P21" s="176">
        <v>0</v>
      </c>
      <c r="Q21" s="176">
        <f>ROUND(E21*P21,2)</f>
        <v>0</v>
      </c>
      <c r="R21" s="176" t="s">
        <v>299</v>
      </c>
      <c r="S21" s="176" t="s">
        <v>239</v>
      </c>
      <c r="T21" s="177" t="s">
        <v>300</v>
      </c>
      <c r="U21" s="160">
        <v>0.23599999999999999</v>
      </c>
      <c r="V21" s="160">
        <f>ROUND(E21*U21,2)</f>
        <v>64.760000000000005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65" t="s">
        <v>3306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01" t="s">
        <v>4264</v>
      </c>
      <c r="D23" s="193"/>
      <c r="E23" s="194">
        <v>266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305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01" t="s">
        <v>4265</v>
      </c>
      <c r="D24" s="193"/>
      <c r="E24" s="194">
        <v>8.4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305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1">
        <v>6</v>
      </c>
      <c r="B25" s="172" t="s">
        <v>3316</v>
      </c>
      <c r="C25" s="188" t="s">
        <v>3317</v>
      </c>
      <c r="D25" s="173" t="s">
        <v>327</v>
      </c>
      <c r="E25" s="174">
        <v>274.39999999999998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299</v>
      </c>
      <c r="S25" s="176" t="s">
        <v>239</v>
      </c>
      <c r="T25" s="177" t="s">
        <v>300</v>
      </c>
      <c r="U25" s="160">
        <v>7.0000000000000007E-2</v>
      </c>
      <c r="V25" s="160">
        <f>ROUND(E25*U25,2)</f>
        <v>19.21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65" t="s">
        <v>3318</v>
      </c>
      <c r="D26" s="266"/>
      <c r="E26" s="266"/>
      <c r="F26" s="266"/>
      <c r="G26" s="266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01" t="s">
        <v>4264</v>
      </c>
      <c r="D27" s="193"/>
      <c r="E27" s="194">
        <v>266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305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01" t="s">
        <v>4265</v>
      </c>
      <c r="D28" s="193"/>
      <c r="E28" s="194">
        <v>8.4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305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1">
        <v>7</v>
      </c>
      <c r="B29" s="172" t="s">
        <v>3333</v>
      </c>
      <c r="C29" s="188" t="s">
        <v>3334</v>
      </c>
      <c r="D29" s="173" t="s">
        <v>298</v>
      </c>
      <c r="E29" s="174">
        <v>95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299</v>
      </c>
      <c r="S29" s="176" t="s">
        <v>239</v>
      </c>
      <c r="T29" s="177" t="s">
        <v>300</v>
      </c>
      <c r="U29" s="160">
        <v>0.34499999999999997</v>
      </c>
      <c r="V29" s="160">
        <f>ROUND(E29*U29,2)</f>
        <v>32.78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415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65" t="s">
        <v>3335</v>
      </c>
      <c r="D30" s="266"/>
      <c r="E30" s="266"/>
      <c r="F30" s="266"/>
      <c r="G30" s="266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01" t="s">
        <v>4262</v>
      </c>
      <c r="D31" s="193"/>
      <c r="E31" s="194">
        <v>95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305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1">
        <v>8</v>
      </c>
      <c r="B32" s="172" t="s">
        <v>936</v>
      </c>
      <c r="C32" s="188" t="s">
        <v>937</v>
      </c>
      <c r="D32" s="173" t="s">
        <v>298</v>
      </c>
      <c r="E32" s="174">
        <v>98.15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299</v>
      </c>
      <c r="S32" s="176" t="s">
        <v>239</v>
      </c>
      <c r="T32" s="177" t="s">
        <v>300</v>
      </c>
      <c r="U32" s="160">
        <v>1.0999999999999999E-2</v>
      </c>
      <c r="V32" s="160">
        <f>ROUND(E32*U32,2)</f>
        <v>1.08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65" t="s">
        <v>309</v>
      </c>
      <c r="D33" s="266"/>
      <c r="E33" s="266"/>
      <c r="F33" s="266"/>
      <c r="G33" s="26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01" t="s">
        <v>4262</v>
      </c>
      <c r="D34" s="193"/>
      <c r="E34" s="194">
        <v>95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305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01" t="s">
        <v>4263</v>
      </c>
      <c r="D35" s="193"/>
      <c r="E35" s="194">
        <v>3.15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305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33.75" outlineLevel="1" x14ac:dyDescent="0.2">
      <c r="A36" s="171">
        <v>9</v>
      </c>
      <c r="B36" s="172" t="s">
        <v>940</v>
      </c>
      <c r="C36" s="188" t="s">
        <v>941</v>
      </c>
      <c r="D36" s="173" t="s">
        <v>298</v>
      </c>
      <c r="E36" s="174">
        <v>1472.25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299</v>
      </c>
      <c r="S36" s="176" t="s">
        <v>239</v>
      </c>
      <c r="T36" s="177" t="s">
        <v>300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415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65" t="s">
        <v>309</v>
      </c>
      <c r="D37" s="266"/>
      <c r="E37" s="266"/>
      <c r="F37" s="266"/>
      <c r="G37" s="26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02" t="s">
        <v>319</v>
      </c>
      <c r="D38" s="195"/>
      <c r="E38" s="196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03" t="s">
        <v>4266</v>
      </c>
      <c r="D39" s="195"/>
      <c r="E39" s="196">
        <v>95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305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03" t="s">
        <v>4267</v>
      </c>
      <c r="D40" s="195"/>
      <c r="E40" s="196">
        <v>3.15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305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04" t="s">
        <v>322</v>
      </c>
      <c r="D41" s="197"/>
      <c r="E41" s="198">
        <v>98.15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305</v>
      </c>
      <c r="AH41" s="151">
        <v>3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02" t="s">
        <v>323</v>
      </c>
      <c r="D42" s="195"/>
      <c r="E42" s="196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01" t="s">
        <v>4268</v>
      </c>
      <c r="D43" s="193"/>
      <c r="E43" s="194">
        <v>1472.25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305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1">
        <v>10</v>
      </c>
      <c r="B44" s="172" t="s">
        <v>310</v>
      </c>
      <c r="C44" s="188" t="s">
        <v>311</v>
      </c>
      <c r="D44" s="173" t="s">
        <v>3701</v>
      </c>
      <c r="E44" s="174">
        <v>98.15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299</v>
      </c>
      <c r="S44" s="176" t="s">
        <v>239</v>
      </c>
      <c r="T44" s="177" t="s">
        <v>300</v>
      </c>
      <c r="U44" s="160">
        <v>8.9999999999999993E-3</v>
      </c>
      <c r="V44" s="160">
        <f>ROUND(E44*U44,2)</f>
        <v>0.88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56.25" outlineLevel="1" x14ac:dyDescent="0.2">
      <c r="A45" s="158"/>
      <c r="B45" s="159"/>
      <c r="C45" s="254" t="s">
        <v>938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01" t="s">
        <v>4262</v>
      </c>
      <c r="D46" s="193"/>
      <c r="E46" s="194">
        <v>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305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01" t="s">
        <v>4263</v>
      </c>
      <c r="D47" s="193"/>
      <c r="E47" s="194">
        <v>3.15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305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1">
        <v>11</v>
      </c>
      <c r="B48" s="172" t="s">
        <v>3052</v>
      </c>
      <c r="C48" s="188" t="s">
        <v>3053</v>
      </c>
      <c r="D48" s="173" t="s">
        <v>298</v>
      </c>
      <c r="E48" s="174">
        <v>41.8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299</v>
      </c>
      <c r="S48" s="176" t="s">
        <v>239</v>
      </c>
      <c r="T48" s="177" t="s">
        <v>300</v>
      </c>
      <c r="U48" s="160">
        <v>0.20200000000000001</v>
      </c>
      <c r="V48" s="160">
        <f>ROUND(E48*U48,2)</f>
        <v>8.44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65" t="s">
        <v>947</v>
      </c>
      <c r="D49" s="266"/>
      <c r="E49" s="266"/>
      <c r="F49" s="266"/>
      <c r="G49" s="266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56" t="s">
        <v>3365</v>
      </c>
      <c r="D50" s="257"/>
      <c r="E50" s="257"/>
      <c r="F50" s="257"/>
      <c r="G50" s="257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01" t="s">
        <v>4269</v>
      </c>
      <c r="D51" s="193"/>
      <c r="E51" s="194">
        <v>41.8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305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1">
        <v>12</v>
      </c>
      <c r="B52" s="172" t="s">
        <v>2134</v>
      </c>
      <c r="C52" s="188" t="s">
        <v>2135</v>
      </c>
      <c r="D52" s="173" t="s">
        <v>298</v>
      </c>
      <c r="E52" s="174">
        <v>22.8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1.7</v>
      </c>
      <c r="O52" s="176">
        <f>ROUND(E52*N52,2)</f>
        <v>38.76</v>
      </c>
      <c r="P52" s="176">
        <v>0</v>
      </c>
      <c r="Q52" s="176">
        <f>ROUND(E52*P52,2)</f>
        <v>0</v>
      </c>
      <c r="R52" s="176" t="s">
        <v>299</v>
      </c>
      <c r="S52" s="176" t="s">
        <v>239</v>
      </c>
      <c r="T52" s="177" t="s">
        <v>300</v>
      </c>
      <c r="U52" s="160">
        <v>1.587</v>
      </c>
      <c r="V52" s="160">
        <f>ROUND(E52*U52,2)</f>
        <v>36.18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58"/>
      <c r="B53" s="159"/>
      <c r="C53" s="265" t="s">
        <v>2136</v>
      </c>
      <c r="D53" s="266"/>
      <c r="E53" s="266"/>
      <c r="F53" s="266"/>
      <c r="G53" s="266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8" t="str">
        <f>C53</f>
        <v>sypaninou z vhodných hornin tř. 1 - 4 nebo materiálem připraveným podél výkopu ve vzdálenosti do 3 m od jeho kraje, pro jakoukoliv hloubku výkopu a jakoukoliv míru zhutnění,</v>
      </c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01" t="s">
        <v>4270</v>
      </c>
      <c r="D54" s="193"/>
      <c r="E54" s="194">
        <v>22.8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305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1">
        <v>13</v>
      </c>
      <c r="B55" s="172" t="s">
        <v>960</v>
      </c>
      <c r="C55" s="188" t="s">
        <v>961</v>
      </c>
      <c r="D55" s="173" t="s">
        <v>298</v>
      </c>
      <c r="E55" s="174">
        <v>98.15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 t="s">
        <v>299</v>
      </c>
      <c r="S55" s="176" t="s">
        <v>239</v>
      </c>
      <c r="T55" s="177" t="s">
        <v>300</v>
      </c>
      <c r="U55" s="160">
        <v>0</v>
      </c>
      <c r="V55" s="160">
        <f>ROUND(E55*U55,2)</f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56.25" outlineLevel="1" x14ac:dyDescent="0.2">
      <c r="A56" s="158"/>
      <c r="B56" s="159"/>
      <c r="C56" s="254" t="s">
        <v>938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243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78" t="str">
        <f>C56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01" t="s">
        <v>4262</v>
      </c>
      <c r="D57" s="193"/>
      <c r="E57" s="194">
        <v>95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305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01" t="s">
        <v>4263</v>
      </c>
      <c r="D58" s="193"/>
      <c r="E58" s="194">
        <v>3.15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305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1">
        <v>14</v>
      </c>
      <c r="B59" s="172" t="s">
        <v>3390</v>
      </c>
      <c r="C59" s="188" t="s">
        <v>3391</v>
      </c>
      <c r="D59" s="173" t="s">
        <v>314</v>
      </c>
      <c r="E59" s="174">
        <v>82.438299999999998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1</v>
      </c>
      <c r="O59" s="176">
        <f>ROUND(E59*N59,2)</f>
        <v>82.44</v>
      </c>
      <c r="P59" s="176">
        <v>0</v>
      </c>
      <c r="Q59" s="176">
        <f>ROUND(E59*P59,2)</f>
        <v>0</v>
      </c>
      <c r="R59" s="176" t="s">
        <v>459</v>
      </c>
      <c r="S59" s="176" t="s">
        <v>239</v>
      </c>
      <c r="T59" s="177" t="s">
        <v>300</v>
      </c>
      <c r="U59" s="160">
        <v>0</v>
      </c>
      <c r="V59" s="160">
        <f>ROUND(E59*U59,2)</f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504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01" t="s">
        <v>4271</v>
      </c>
      <c r="D60" s="193"/>
      <c r="E60" s="194">
        <v>76.661199999999994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305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01" t="s">
        <v>4272</v>
      </c>
      <c r="D61" s="193"/>
      <c r="E61" s="194">
        <v>5.7770999999999999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305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65" t="s">
        <v>234</v>
      </c>
      <c r="B62" s="166" t="s">
        <v>111</v>
      </c>
      <c r="C62" s="187" t="s">
        <v>112</v>
      </c>
      <c r="D62" s="167"/>
      <c r="E62" s="168"/>
      <c r="F62" s="169"/>
      <c r="G62" s="169">
        <f>SUMIF(AG63:AG65,"&lt;&gt;NOR",G63:G65)</f>
        <v>0</v>
      </c>
      <c r="H62" s="169"/>
      <c r="I62" s="169">
        <f>SUM(I63:I65)</f>
        <v>0</v>
      </c>
      <c r="J62" s="169"/>
      <c r="K62" s="169">
        <f>SUM(K63:K65)</f>
        <v>0</v>
      </c>
      <c r="L62" s="169"/>
      <c r="M62" s="169">
        <f>SUM(M63:M65)</f>
        <v>0</v>
      </c>
      <c r="N62" s="169"/>
      <c r="O62" s="169">
        <f>SUM(O63:O65)</f>
        <v>8.6</v>
      </c>
      <c r="P62" s="169"/>
      <c r="Q62" s="169">
        <f>SUM(Q63:Q65)</f>
        <v>0</v>
      </c>
      <c r="R62" s="169"/>
      <c r="S62" s="169"/>
      <c r="T62" s="170"/>
      <c r="U62" s="164"/>
      <c r="V62" s="164">
        <f>SUM(V63:V65)</f>
        <v>12.88</v>
      </c>
      <c r="W62" s="164"/>
      <c r="AG62" t="s">
        <v>235</v>
      </c>
    </row>
    <row r="63" spans="1:60" outlineLevel="1" x14ac:dyDescent="0.2">
      <c r="A63" s="171">
        <v>15</v>
      </c>
      <c r="B63" s="172" t="s">
        <v>3088</v>
      </c>
      <c r="C63" s="188" t="s">
        <v>3089</v>
      </c>
      <c r="D63" s="173" t="s">
        <v>298</v>
      </c>
      <c r="E63" s="174">
        <v>7.6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1.1322000000000001</v>
      </c>
      <c r="O63" s="176">
        <f>ROUND(E63*N63,2)</f>
        <v>8.6</v>
      </c>
      <c r="P63" s="176">
        <v>0</v>
      </c>
      <c r="Q63" s="176">
        <f>ROUND(E63*P63,2)</f>
        <v>0</v>
      </c>
      <c r="R63" s="176" t="s">
        <v>2140</v>
      </c>
      <c r="S63" s="176" t="s">
        <v>239</v>
      </c>
      <c r="T63" s="177" t="s">
        <v>300</v>
      </c>
      <c r="U63" s="160">
        <v>1.6950000000000001</v>
      </c>
      <c r="V63" s="160">
        <f>ROUND(E63*U63,2)</f>
        <v>12.88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65" t="s">
        <v>2141</v>
      </c>
      <c r="D64" s="266"/>
      <c r="E64" s="266"/>
      <c r="F64" s="266"/>
      <c r="G64" s="26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01" t="s">
        <v>4273</v>
      </c>
      <c r="D65" s="193"/>
      <c r="E65" s="194">
        <v>7.6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305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5" t="s">
        <v>234</v>
      </c>
      <c r="B66" s="166" t="s">
        <v>87</v>
      </c>
      <c r="C66" s="187" t="s">
        <v>113</v>
      </c>
      <c r="D66" s="167"/>
      <c r="E66" s="168"/>
      <c r="F66" s="169"/>
      <c r="G66" s="169">
        <f>SUMIF(AG67:AG73,"&lt;&gt;NOR",G67:G73)</f>
        <v>0</v>
      </c>
      <c r="H66" s="169"/>
      <c r="I66" s="169">
        <f>SUM(I67:I73)</f>
        <v>0</v>
      </c>
      <c r="J66" s="169"/>
      <c r="K66" s="169">
        <f>SUM(K67:K73)</f>
        <v>0</v>
      </c>
      <c r="L66" s="169"/>
      <c r="M66" s="169">
        <f>SUM(M67:M73)</f>
        <v>0</v>
      </c>
      <c r="N66" s="169"/>
      <c r="O66" s="169">
        <f>SUM(O67:O73)</f>
        <v>74.86</v>
      </c>
      <c r="P66" s="169"/>
      <c r="Q66" s="169">
        <f>SUM(Q67:Q73)</f>
        <v>0</v>
      </c>
      <c r="R66" s="169"/>
      <c r="S66" s="169"/>
      <c r="T66" s="170"/>
      <c r="U66" s="164"/>
      <c r="V66" s="164">
        <f>SUM(V67:V73)</f>
        <v>25.7</v>
      </c>
      <c r="W66" s="164"/>
      <c r="AG66" t="s">
        <v>235</v>
      </c>
    </row>
    <row r="67" spans="1:60" outlineLevel="1" x14ac:dyDescent="0.2">
      <c r="A67" s="171">
        <v>16</v>
      </c>
      <c r="B67" s="172" t="s">
        <v>4274</v>
      </c>
      <c r="C67" s="188" t="s">
        <v>4275</v>
      </c>
      <c r="D67" s="173" t="s">
        <v>314</v>
      </c>
      <c r="E67" s="174">
        <v>41.815199999999997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1.1000000000000001</v>
      </c>
      <c r="O67" s="176">
        <f>ROUND(E67*N67,2)</f>
        <v>46</v>
      </c>
      <c r="P67" s="176">
        <v>0</v>
      </c>
      <c r="Q67" s="176">
        <f>ROUND(E67*P67,2)</f>
        <v>0</v>
      </c>
      <c r="R67" s="176" t="s">
        <v>510</v>
      </c>
      <c r="S67" s="176" t="s">
        <v>239</v>
      </c>
      <c r="T67" s="177" t="s">
        <v>300</v>
      </c>
      <c r="U67" s="160">
        <v>0.16300000000000001</v>
      </c>
      <c r="V67" s="160">
        <f>ROUND(E67*U67,2)</f>
        <v>6.82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415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65" t="s">
        <v>4276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01" t="s">
        <v>4277</v>
      </c>
      <c r="D69" s="193"/>
      <c r="E69" s="194">
        <v>41.815199999999997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305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1">
        <v>17</v>
      </c>
      <c r="B70" s="172" t="s">
        <v>4278</v>
      </c>
      <c r="C70" s="188" t="s">
        <v>4279</v>
      </c>
      <c r="D70" s="173" t="s">
        <v>298</v>
      </c>
      <c r="E70" s="174">
        <v>11.4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2.5</v>
      </c>
      <c r="O70" s="176">
        <f>ROUND(E70*N70,2)</f>
        <v>28.5</v>
      </c>
      <c r="P70" s="176">
        <v>0</v>
      </c>
      <c r="Q70" s="176">
        <f>ROUND(E70*P70,2)</f>
        <v>0</v>
      </c>
      <c r="R70" s="176"/>
      <c r="S70" s="176" t="s">
        <v>253</v>
      </c>
      <c r="T70" s="177" t="s">
        <v>239</v>
      </c>
      <c r="U70" s="160">
        <v>1.21</v>
      </c>
      <c r="V70" s="160">
        <f>ROUND(E70*U70,2)</f>
        <v>13.79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415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01" t="s">
        <v>4280</v>
      </c>
      <c r="D71" s="193"/>
      <c r="E71" s="194">
        <v>11.4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305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1">
        <v>18</v>
      </c>
      <c r="B72" s="172" t="s">
        <v>441</v>
      </c>
      <c r="C72" s="188" t="s">
        <v>442</v>
      </c>
      <c r="D72" s="173" t="s">
        <v>314</v>
      </c>
      <c r="E72" s="174">
        <v>0.33439999999999998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1.0662499999999999</v>
      </c>
      <c r="O72" s="176">
        <f>ROUND(E72*N72,2)</f>
        <v>0.36</v>
      </c>
      <c r="P72" s="176">
        <v>0</v>
      </c>
      <c r="Q72" s="176">
        <f>ROUND(E72*P72,2)</f>
        <v>0</v>
      </c>
      <c r="R72" s="176" t="s">
        <v>318</v>
      </c>
      <c r="S72" s="176" t="s">
        <v>239</v>
      </c>
      <c r="T72" s="177" t="s">
        <v>300</v>
      </c>
      <c r="U72" s="160">
        <v>15.231</v>
      </c>
      <c r="V72" s="160">
        <f>ROUND(E72*U72,2)</f>
        <v>5.09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01" t="s">
        <v>4281</v>
      </c>
      <c r="D73" s="193"/>
      <c r="E73" s="194">
        <v>0.33439999999999998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305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65" t="s">
        <v>234</v>
      </c>
      <c r="B74" s="166" t="s">
        <v>124</v>
      </c>
      <c r="C74" s="187" t="s">
        <v>125</v>
      </c>
      <c r="D74" s="167"/>
      <c r="E74" s="168"/>
      <c r="F74" s="169"/>
      <c r="G74" s="169">
        <f>SUMIF(AG75:AG110,"&lt;&gt;NOR",G75:G110)</f>
        <v>0</v>
      </c>
      <c r="H74" s="169"/>
      <c r="I74" s="169">
        <f>SUM(I75:I110)</f>
        <v>0</v>
      </c>
      <c r="J74" s="169"/>
      <c r="K74" s="169">
        <f>SUM(K75:K110)</f>
        <v>0</v>
      </c>
      <c r="L74" s="169"/>
      <c r="M74" s="169">
        <f>SUM(M75:M110)</f>
        <v>0</v>
      </c>
      <c r="N74" s="169"/>
      <c r="O74" s="169">
        <f>SUM(O75:O110)</f>
        <v>0.16</v>
      </c>
      <c r="P74" s="169"/>
      <c r="Q74" s="169">
        <f>SUM(Q75:Q110)</f>
        <v>0</v>
      </c>
      <c r="R74" s="169"/>
      <c r="S74" s="169"/>
      <c r="T74" s="170"/>
      <c r="U74" s="164"/>
      <c r="V74" s="164">
        <f>SUM(V75:V110)</f>
        <v>34.449999999999996</v>
      </c>
      <c r="W74" s="164"/>
      <c r="AG74" t="s">
        <v>235</v>
      </c>
    </row>
    <row r="75" spans="1:60" ht="22.5" outlineLevel="1" x14ac:dyDescent="0.2">
      <c r="A75" s="171">
        <v>19</v>
      </c>
      <c r="B75" s="172" t="s">
        <v>4282</v>
      </c>
      <c r="C75" s="188" t="s">
        <v>4283</v>
      </c>
      <c r="D75" s="173" t="s">
        <v>342</v>
      </c>
      <c r="E75" s="174">
        <v>95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 t="s">
        <v>2140</v>
      </c>
      <c r="S75" s="176" t="s">
        <v>239</v>
      </c>
      <c r="T75" s="177" t="s">
        <v>300</v>
      </c>
      <c r="U75" s="160">
        <v>5.3999999999999999E-2</v>
      </c>
      <c r="V75" s="160">
        <f>ROUND(E75*U75,2)</f>
        <v>5.13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65" t="s">
        <v>2141</v>
      </c>
      <c r="D76" s="266"/>
      <c r="E76" s="266"/>
      <c r="F76" s="266"/>
      <c r="G76" s="266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01" t="s">
        <v>4284</v>
      </c>
      <c r="D77" s="193"/>
      <c r="E77" s="194">
        <v>95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305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1">
        <v>20</v>
      </c>
      <c r="B78" s="172" t="s">
        <v>4285</v>
      </c>
      <c r="C78" s="188" t="s">
        <v>4286</v>
      </c>
      <c r="D78" s="173" t="s">
        <v>252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 t="s">
        <v>2140</v>
      </c>
      <c r="S78" s="176" t="s">
        <v>239</v>
      </c>
      <c r="T78" s="177" t="s">
        <v>300</v>
      </c>
      <c r="U78" s="160">
        <v>0.28320000000000001</v>
      </c>
      <c r="V78" s="160">
        <f>ROUND(E78*U78,2)</f>
        <v>0.28000000000000003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65" t="s">
        <v>2141</v>
      </c>
      <c r="D79" s="266"/>
      <c r="E79" s="266"/>
      <c r="F79" s="266"/>
      <c r="G79" s="266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01" t="s">
        <v>4287</v>
      </c>
      <c r="D80" s="193"/>
      <c r="E80" s="194">
        <v>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305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1">
        <v>21</v>
      </c>
      <c r="B81" s="172" t="s">
        <v>4288</v>
      </c>
      <c r="C81" s="188" t="s">
        <v>4289</v>
      </c>
      <c r="D81" s="173" t="s">
        <v>252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1.9000000000000001E-4</v>
      </c>
      <c r="O81" s="176">
        <f>ROUND(E81*N81,2)</f>
        <v>0</v>
      </c>
      <c r="P81" s="176">
        <v>0</v>
      </c>
      <c r="Q81" s="176">
        <f>ROUND(E81*P81,2)</f>
        <v>0</v>
      </c>
      <c r="R81" s="176" t="s">
        <v>2140</v>
      </c>
      <c r="S81" s="176" t="s">
        <v>239</v>
      </c>
      <c r="T81" s="177" t="s">
        <v>300</v>
      </c>
      <c r="U81" s="160">
        <v>1.3979999999999999</v>
      </c>
      <c r="V81" s="160">
        <f>ROUND(E81*U81,2)</f>
        <v>1.4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415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01" t="s">
        <v>4287</v>
      </c>
      <c r="D82" s="193"/>
      <c r="E82" s="194">
        <v>1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305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33.75" outlineLevel="1" x14ac:dyDescent="0.2">
      <c r="A83" s="171">
        <v>22</v>
      </c>
      <c r="B83" s="172" t="s">
        <v>4290</v>
      </c>
      <c r="C83" s="188" t="s">
        <v>4291</v>
      </c>
      <c r="D83" s="173" t="s">
        <v>252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2140</v>
      </c>
      <c r="S83" s="176" t="s">
        <v>239</v>
      </c>
      <c r="T83" s="177" t="s">
        <v>300</v>
      </c>
      <c r="U83" s="160">
        <v>3.51</v>
      </c>
      <c r="V83" s="160">
        <f>ROUND(E83*U83,2)</f>
        <v>3.51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415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01" t="s">
        <v>4287</v>
      </c>
      <c r="D84" s="193"/>
      <c r="E84" s="194">
        <v>1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305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1">
        <v>23</v>
      </c>
      <c r="B85" s="172" t="s">
        <v>4292</v>
      </c>
      <c r="C85" s="188" t="s">
        <v>4293</v>
      </c>
      <c r="D85" s="173" t="s">
        <v>342</v>
      </c>
      <c r="E85" s="174">
        <v>95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2140</v>
      </c>
      <c r="S85" s="176" t="s">
        <v>239</v>
      </c>
      <c r="T85" s="177" t="s">
        <v>300</v>
      </c>
      <c r="U85" s="160">
        <v>4.3999999999999997E-2</v>
      </c>
      <c r="V85" s="160">
        <f>ROUND(E85*U85,2)</f>
        <v>4.18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415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65" t="s">
        <v>4294</v>
      </c>
      <c r="D86" s="266"/>
      <c r="E86" s="266"/>
      <c r="F86" s="266"/>
      <c r="G86" s="26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01" t="s">
        <v>4284</v>
      </c>
      <c r="D87" s="193"/>
      <c r="E87" s="194">
        <v>95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305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1">
        <v>24</v>
      </c>
      <c r="B88" s="172" t="s">
        <v>4295</v>
      </c>
      <c r="C88" s="188" t="s">
        <v>4296</v>
      </c>
      <c r="D88" s="173" t="s">
        <v>342</v>
      </c>
      <c r="E88" s="174">
        <v>95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2140</v>
      </c>
      <c r="S88" s="176" t="s">
        <v>239</v>
      </c>
      <c r="T88" s="177" t="s">
        <v>300</v>
      </c>
      <c r="U88" s="160">
        <v>0.15</v>
      </c>
      <c r="V88" s="160">
        <f>ROUND(E88*U88,2)</f>
        <v>14.25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65" t="s">
        <v>4297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01" t="s">
        <v>4284</v>
      </c>
      <c r="D90" s="193"/>
      <c r="E90" s="194">
        <v>95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305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1">
        <v>25</v>
      </c>
      <c r="B91" s="172" t="s">
        <v>4298</v>
      </c>
      <c r="C91" s="188" t="s">
        <v>4299</v>
      </c>
      <c r="D91" s="173" t="s">
        <v>342</v>
      </c>
      <c r="E91" s="174">
        <v>95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2140</v>
      </c>
      <c r="S91" s="176" t="s">
        <v>239</v>
      </c>
      <c r="T91" s="177" t="s">
        <v>300</v>
      </c>
      <c r="U91" s="160">
        <v>2.5999999999999999E-2</v>
      </c>
      <c r="V91" s="160">
        <f>ROUND(E91*U91,2)</f>
        <v>2.4700000000000002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01" t="s">
        <v>4284</v>
      </c>
      <c r="D92" s="193"/>
      <c r="E92" s="194">
        <v>95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305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1">
        <v>26</v>
      </c>
      <c r="B93" s="172" t="s">
        <v>4300</v>
      </c>
      <c r="C93" s="188" t="s">
        <v>4301</v>
      </c>
      <c r="D93" s="173" t="s">
        <v>342</v>
      </c>
      <c r="E93" s="174">
        <v>95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5.0000000000000002E-5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2140</v>
      </c>
      <c r="S93" s="176" t="s">
        <v>239</v>
      </c>
      <c r="T93" s="177" t="s">
        <v>300</v>
      </c>
      <c r="U93" s="160">
        <v>3.4000000000000002E-2</v>
      </c>
      <c r="V93" s="160">
        <f>ROUND(E93*U93,2)</f>
        <v>3.23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415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01" t="s">
        <v>4284</v>
      </c>
      <c r="D94" s="193"/>
      <c r="E94" s="194">
        <v>95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305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1">
        <v>27</v>
      </c>
      <c r="B95" s="172" t="s">
        <v>4302</v>
      </c>
      <c r="C95" s="188" t="s">
        <v>4303</v>
      </c>
      <c r="D95" s="173" t="s">
        <v>252</v>
      </c>
      <c r="E95" s="174">
        <v>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459</v>
      </c>
      <c r="S95" s="176" t="s">
        <v>239</v>
      </c>
      <c r="T95" s="177" t="s">
        <v>300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460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01" t="s">
        <v>4287</v>
      </c>
      <c r="D96" s="193"/>
      <c r="E96" s="194">
        <v>1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305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1">
        <v>28</v>
      </c>
      <c r="B97" s="172" t="s">
        <v>4304</v>
      </c>
      <c r="C97" s="188" t="s">
        <v>4305</v>
      </c>
      <c r="D97" s="173" t="s">
        <v>252</v>
      </c>
      <c r="E97" s="174">
        <v>1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459</v>
      </c>
      <c r="S97" s="176" t="s">
        <v>239</v>
      </c>
      <c r="T97" s="177" t="s">
        <v>300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460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01" t="s">
        <v>4287</v>
      </c>
      <c r="D98" s="193"/>
      <c r="E98" s="194">
        <v>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305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1">
        <v>29</v>
      </c>
      <c r="B99" s="172" t="s">
        <v>4306</v>
      </c>
      <c r="C99" s="188" t="s">
        <v>4307</v>
      </c>
      <c r="D99" s="173" t="s">
        <v>342</v>
      </c>
      <c r="E99" s="174">
        <v>103.55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1.14E-3</v>
      </c>
      <c r="O99" s="176">
        <f>ROUND(E99*N99,2)</f>
        <v>0.12</v>
      </c>
      <c r="P99" s="176">
        <v>0</v>
      </c>
      <c r="Q99" s="176">
        <f>ROUND(E99*P99,2)</f>
        <v>0</v>
      </c>
      <c r="R99" s="176" t="s">
        <v>459</v>
      </c>
      <c r="S99" s="176" t="s">
        <v>239</v>
      </c>
      <c r="T99" s="177" t="s">
        <v>300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460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01" t="s">
        <v>4308</v>
      </c>
      <c r="D100" s="193"/>
      <c r="E100" s="194">
        <v>103.55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305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45" outlineLevel="1" x14ac:dyDescent="0.2">
      <c r="A101" s="171">
        <v>30</v>
      </c>
      <c r="B101" s="172" t="s">
        <v>4309</v>
      </c>
      <c r="C101" s="188" t="s">
        <v>4310</v>
      </c>
      <c r="D101" s="173" t="s">
        <v>252</v>
      </c>
      <c r="E101" s="174">
        <v>1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1.4999999999999999E-2</v>
      </c>
      <c r="O101" s="176">
        <f>ROUND(E101*N101,2)</f>
        <v>0.02</v>
      </c>
      <c r="P101" s="176">
        <v>0</v>
      </c>
      <c r="Q101" s="176">
        <f>ROUND(E101*P101,2)</f>
        <v>0</v>
      </c>
      <c r="R101" s="176" t="s">
        <v>459</v>
      </c>
      <c r="S101" s="176" t="s">
        <v>239</v>
      </c>
      <c r="T101" s="177" t="s">
        <v>300</v>
      </c>
      <c r="U101" s="160">
        <v>0</v>
      </c>
      <c r="V101" s="160">
        <f>ROUND(E101*U101,2)</f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460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01" t="s">
        <v>4287</v>
      </c>
      <c r="D102" s="193"/>
      <c r="E102" s="194">
        <v>1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305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1">
        <v>31</v>
      </c>
      <c r="B103" s="172" t="s">
        <v>4311</v>
      </c>
      <c r="C103" s="188" t="s">
        <v>4312</v>
      </c>
      <c r="D103" s="173" t="s">
        <v>252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3.0000000000000001E-3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459</v>
      </c>
      <c r="S103" s="176" t="s">
        <v>239</v>
      </c>
      <c r="T103" s="177" t="s">
        <v>300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460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01" t="s">
        <v>4287</v>
      </c>
      <c r="D104" s="193"/>
      <c r="E104" s="194">
        <v>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305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56.25" outlineLevel="1" x14ac:dyDescent="0.2">
      <c r="A105" s="171">
        <v>32</v>
      </c>
      <c r="B105" s="172" t="s">
        <v>4313</v>
      </c>
      <c r="C105" s="188" t="s">
        <v>4314</v>
      </c>
      <c r="D105" s="173" t="s">
        <v>252</v>
      </c>
      <c r="E105" s="174">
        <v>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4.4999999999999997E-3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459</v>
      </c>
      <c r="S105" s="176" t="s">
        <v>239</v>
      </c>
      <c r="T105" s="177" t="s">
        <v>300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460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01" t="s">
        <v>4287</v>
      </c>
      <c r="D106" s="193"/>
      <c r="E106" s="194">
        <v>1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305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71">
        <v>33</v>
      </c>
      <c r="B107" s="172" t="s">
        <v>4315</v>
      </c>
      <c r="C107" s="188" t="s">
        <v>4316</v>
      </c>
      <c r="D107" s="173" t="s">
        <v>252</v>
      </c>
      <c r="E107" s="174">
        <v>1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6.8999999999999999E-3</v>
      </c>
      <c r="O107" s="176">
        <f>ROUND(E107*N107,2)</f>
        <v>0.01</v>
      </c>
      <c r="P107" s="176">
        <v>0</v>
      </c>
      <c r="Q107" s="176">
        <f>ROUND(E107*P107,2)</f>
        <v>0</v>
      </c>
      <c r="R107" s="176" t="s">
        <v>459</v>
      </c>
      <c r="S107" s="176" t="s">
        <v>239</v>
      </c>
      <c r="T107" s="177" t="s">
        <v>300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460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01" t="s">
        <v>4287</v>
      </c>
      <c r="D108" s="193"/>
      <c r="E108" s="194">
        <v>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305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33.75" outlineLevel="1" x14ac:dyDescent="0.2">
      <c r="A109" s="171">
        <v>34</v>
      </c>
      <c r="B109" s="172" t="s">
        <v>4317</v>
      </c>
      <c r="C109" s="188" t="s">
        <v>4318</v>
      </c>
      <c r="D109" s="173" t="s">
        <v>252</v>
      </c>
      <c r="E109" s="174">
        <v>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7.4999999999999997E-3</v>
      </c>
      <c r="O109" s="176">
        <f>ROUND(E109*N109,2)</f>
        <v>0.01</v>
      </c>
      <c r="P109" s="176">
        <v>0</v>
      </c>
      <c r="Q109" s="176">
        <f>ROUND(E109*P109,2)</f>
        <v>0</v>
      </c>
      <c r="R109" s="176" t="s">
        <v>459</v>
      </c>
      <c r="S109" s="176" t="s">
        <v>239</v>
      </c>
      <c r="T109" s="177" t="s">
        <v>300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460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01" t="s">
        <v>4287</v>
      </c>
      <c r="D110" s="193"/>
      <c r="E110" s="194">
        <v>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305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5" t="s">
        <v>234</v>
      </c>
      <c r="B111" s="166" t="s">
        <v>140</v>
      </c>
      <c r="C111" s="187" t="s">
        <v>141</v>
      </c>
      <c r="D111" s="167"/>
      <c r="E111" s="168"/>
      <c r="F111" s="169"/>
      <c r="G111" s="169">
        <f>SUMIF(AG112:AG126,"&lt;&gt;NOR",G112:G126)</f>
        <v>0</v>
      </c>
      <c r="H111" s="169"/>
      <c r="I111" s="169">
        <f>SUM(I112:I126)</f>
        <v>0</v>
      </c>
      <c r="J111" s="169"/>
      <c r="K111" s="169">
        <f>SUM(K112:K126)</f>
        <v>0</v>
      </c>
      <c r="L111" s="169"/>
      <c r="M111" s="169">
        <f>SUM(M112:M126)</f>
        <v>0</v>
      </c>
      <c r="N111" s="169"/>
      <c r="O111" s="169">
        <f>SUM(O112:O126)</f>
        <v>0</v>
      </c>
      <c r="P111" s="169"/>
      <c r="Q111" s="169">
        <f>SUM(Q112:Q126)</f>
        <v>28.17</v>
      </c>
      <c r="R111" s="169"/>
      <c r="S111" s="169"/>
      <c r="T111" s="170"/>
      <c r="U111" s="164"/>
      <c r="V111" s="164">
        <f>SUM(V112:V126)</f>
        <v>201.66</v>
      </c>
      <c r="W111" s="164"/>
      <c r="AG111" t="s">
        <v>235</v>
      </c>
    </row>
    <row r="112" spans="1:60" ht="22.5" outlineLevel="1" x14ac:dyDescent="0.2">
      <c r="A112" s="171">
        <v>35</v>
      </c>
      <c r="B112" s="172" t="s">
        <v>4319</v>
      </c>
      <c r="C112" s="188" t="s">
        <v>4320</v>
      </c>
      <c r="D112" s="173" t="s">
        <v>327</v>
      </c>
      <c r="E112" s="174">
        <v>78.25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0.36</v>
      </c>
      <c r="Q112" s="176">
        <f>ROUND(E112*P112,2)</f>
        <v>28.17</v>
      </c>
      <c r="R112" s="176" t="s">
        <v>510</v>
      </c>
      <c r="S112" s="176" t="s">
        <v>239</v>
      </c>
      <c r="T112" s="177" t="s">
        <v>300</v>
      </c>
      <c r="U112" s="160">
        <v>1.2270000000000001</v>
      </c>
      <c r="V112" s="160">
        <f>ROUND(E112*U112,2)</f>
        <v>96.01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415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01" t="s">
        <v>4321</v>
      </c>
      <c r="D113" s="193"/>
      <c r="E113" s="194">
        <v>76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305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201" t="s">
        <v>4322</v>
      </c>
      <c r="D114" s="193"/>
      <c r="E114" s="194">
        <v>2.25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305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1">
        <v>36</v>
      </c>
      <c r="B115" s="172" t="s">
        <v>508</v>
      </c>
      <c r="C115" s="188" t="s">
        <v>509</v>
      </c>
      <c r="D115" s="173" t="s">
        <v>342</v>
      </c>
      <c r="E115" s="174">
        <v>196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510</v>
      </c>
      <c r="S115" s="176" t="s">
        <v>239</v>
      </c>
      <c r="T115" s="177" t="s">
        <v>300</v>
      </c>
      <c r="U115" s="160">
        <v>0.13</v>
      </c>
      <c r="V115" s="160">
        <f>ROUND(E115*U115,2)</f>
        <v>25.48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415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265" t="s">
        <v>511</v>
      </c>
      <c r="D116" s="266"/>
      <c r="E116" s="266"/>
      <c r="F116" s="266"/>
      <c r="G116" s="266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01" t="s">
        <v>4323</v>
      </c>
      <c r="D117" s="193"/>
      <c r="E117" s="194">
        <v>196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305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71">
        <v>37</v>
      </c>
      <c r="B118" s="172" t="s">
        <v>4324</v>
      </c>
      <c r="C118" s="188" t="s">
        <v>560</v>
      </c>
      <c r="D118" s="173" t="s">
        <v>298</v>
      </c>
      <c r="E118" s="174">
        <v>11.737500000000001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 t="s">
        <v>515</v>
      </c>
      <c r="S118" s="176" t="s">
        <v>239</v>
      </c>
      <c r="T118" s="177" t="s">
        <v>300</v>
      </c>
      <c r="U118" s="160">
        <v>5.64</v>
      </c>
      <c r="V118" s="160">
        <f>ROUND(E118*U118,2)</f>
        <v>66.2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01" t="s">
        <v>4280</v>
      </c>
      <c r="D119" s="193"/>
      <c r="E119" s="194">
        <v>11.4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305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01" t="s">
        <v>4325</v>
      </c>
      <c r="D120" s="193"/>
      <c r="E120" s="194">
        <v>0.33750000000000002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305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1">
        <v>38</v>
      </c>
      <c r="B121" s="172" t="s">
        <v>619</v>
      </c>
      <c r="C121" s="188" t="s">
        <v>620</v>
      </c>
      <c r="D121" s="173" t="s">
        <v>314</v>
      </c>
      <c r="E121" s="174">
        <v>28.17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 t="s">
        <v>515</v>
      </c>
      <c r="S121" s="176" t="s">
        <v>239</v>
      </c>
      <c r="T121" s="177" t="s">
        <v>300</v>
      </c>
      <c r="U121" s="160">
        <v>0.49</v>
      </c>
      <c r="V121" s="160">
        <f>ROUND(E121*U121,2)</f>
        <v>13.8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621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56.25" outlineLevel="1" x14ac:dyDescent="0.2">
      <c r="A122" s="158"/>
      <c r="B122" s="159"/>
      <c r="C122" s="254" t="s">
        <v>4326</v>
      </c>
      <c r="D122" s="255"/>
      <c r="E122" s="255"/>
      <c r="F122" s="255"/>
      <c r="G122" s="25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243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78" t="str">
        <f>C122</f>
        <v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v>
      </c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9">
        <v>39</v>
      </c>
      <c r="B123" s="180" t="s">
        <v>623</v>
      </c>
      <c r="C123" s="189" t="s">
        <v>624</v>
      </c>
      <c r="D123" s="181" t="s">
        <v>314</v>
      </c>
      <c r="E123" s="182">
        <v>676.08</v>
      </c>
      <c r="F123" s="183"/>
      <c r="G123" s="184">
        <f>ROUND(E123*F123,2)</f>
        <v>0</v>
      </c>
      <c r="H123" s="183"/>
      <c r="I123" s="184">
        <f>ROUND(E123*H123,2)</f>
        <v>0</v>
      </c>
      <c r="J123" s="183"/>
      <c r="K123" s="184">
        <f>ROUND(E123*J123,2)</f>
        <v>0</v>
      </c>
      <c r="L123" s="184">
        <v>21</v>
      </c>
      <c r="M123" s="184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4" t="s">
        <v>515</v>
      </c>
      <c r="S123" s="184" t="s">
        <v>239</v>
      </c>
      <c r="T123" s="185" t="s">
        <v>300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621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9">
        <v>40</v>
      </c>
      <c r="B124" s="180" t="s">
        <v>625</v>
      </c>
      <c r="C124" s="189" t="s">
        <v>626</v>
      </c>
      <c r="D124" s="181" t="s">
        <v>314</v>
      </c>
      <c r="E124" s="182">
        <v>28.17</v>
      </c>
      <c r="F124" s="183"/>
      <c r="G124" s="184">
        <f>ROUND(E124*F124,2)</f>
        <v>0</v>
      </c>
      <c r="H124" s="183"/>
      <c r="I124" s="184">
        <f>ROUND(E124*H124,2)</f>
        <v>0</v>
      </c>
      <c r="J124" s="183"/>
      <c r="K124" s="184">
        <f>ROUND(E124*J124,2)</f>
        <v>0</v>
      </c>
      <c r="L124" s="184">
        <v>21</v>
      </c>
      <c r="M124" s="184">
        <f>G124*(1+L124/100)</f>
        <v>0</v>
      </c>
      <c r="N124" s="184">
        <v>0</v>
      </c>
      <c r="O124" s="184">
        <f>ROUND(E124*N124,2)</f>
        <v>0</v>
      </c>
      <c r="P124" s="184">
        <v>0</v>
      </c>
      <c r="Q124" s="184">
        <f>ROUND(E124*P124,2)</f>
        <v>0</v>
      </c>
      <c r="R124" s="184" t="s">
        <v>515</v>
      </c>
      <c r="S124" s="184" t="s">
        <v>239</v>
      </c>
      <c r="T124" s="185" t="s">
        <v>300</v>
      </c>
      <c r="U124" s="160">
        <v>0</v>
      </c>
      <c r="V124" s="160">
        <f>ROUND(E124*U124,2)</f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621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1">
        <v>41</v>
      </c>
      <c r="B125" s="172" t="s">
        <v>627</v>
      </c>
      <c r="C125" s="188" t="s">
        <v>628</v>
      </c>
      <c r="D125" s="173" t="s">
        <v>314</v>
      </c>
      <c r="E125" s="174">
        <v>28.17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0</v>
      </c>
      <c r="O125" s="176">
        <f>ROUND(E125*N125,2)</f>
        <v>0</v>
      </c>
      <c r="P125" s="176">
        <v>0</v>
      </c>
      <c r="Q125" s="176">
        <f>ROUND(E125*P125,2)</f>
        <v>0</v>
      </c>
      <c r="R125" s="176"/>
      <c r="S125" s="176" t="s">
        <v>239</v>
      </c>
      <c r="T125" s="177" t="s">
        <v>300</v>
      </c>
      <c r="U125" s="160">
        <v>6.0000000000000001E-3</v>
      </c>
      <c r="V125" s="160">
        <f>ROUND(E125*U125,2)</f>
        <v>0.17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621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56.25" outlineLevel="1" x14ac:dyDescent="0.2">
      <c r="A126" s="158"/>
      <c r="B126" s="159"/>
      <c r="C126" s="254" t="s">
        <v>938</v>
      </c>
      <c r="D126" s="255"/>
      <c r="E126" s="255"/>
      <c r="F126" s="255"/>
      <c r="G126" s="25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243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78" t="str">
        <f>C126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26" s="151"/>
      <c r="BC126" s="151"/>
      <c r="BD126" s="151"/>
      <c r="BE126" s="151"/>
      <c r="BF126" s="151"/>
      <c r="BG126" s="151"/>
      <c r="BH126" s="151"/>
    </row>
    <row r="127" spans="1:60" x14ac:dyDescent="0.2">
      <c r="A127" s="165" t="s">
        <v>234</v>
      </c>
      <c r="B127" s="166" t="s">
        <v>142</v>
      </c>
      <c r="C127" s="187" t="s">
        <v>143</v>
      </c>
      <c r="D127" s="167"/>
      <c r="E127" s="168"/>
      <c r="F127" s="169"/>
      <c r="G127" s="169">
        <f>SUMIF(AG128:AG130,"&lt;&gt;NOR",G128:G130)</f>
        <v>0</v>
      </c>
      <c r="H127" s="169"/>
      <c r="I127" s="169">
        <f>SUM(I128:I130)</f>
        <v>0</v>
      </c>
      <c r="J127" s="169"/>
      <c r="K127" s="169">
        <f>SUM(K128:K130)</f>
        <v>0</v>
      </c>
      <c r="L127" s="169"/>
      <c r="M127" s="169">
        <f>SUM(M128:M130)</f>
        <v>0</v>
      </c>
      <c r="N127" s="169"/>
      <c r="O127" s="169">
        <f>SUM(O128:O130)</f>
        <v>0</v>
      </c>
      <c r="P127" s="169"/>
      <c r="Q127" s="169">
        <f>SUM(Q128:Q130)</f>
        <v>0</v>
      </c>
      <c r="R127" s="169"/>
      <c r="S127" s="169"/>
      <c r="T127" s="170"/>
      <c r="U127" s="164"/>
      <c r="V127" s="164">
        <f>SUM(V128:V130)</f>
        <v>43.38</v>
      </c>
      <c r="W127" s="164"/>
      <c r="AG127" t="s">
        <v>235</v>
      </c>
    </row>
    <row r="128" spans="1:60" ht="22.5" outlineLevel="1" x14ac:dyDescent="0.2">
      <c r="A128" s="171">
        <v>42</v>
      </c>
      <c r="B128" s="172" t="s">
        <v>2177</v>
      </c>
      <c r="C128" s="188" t="s">
        <v>2178</v>
      </c>
      <c r="D128" s="173" t="s">
        <v>314</v>
      </c>
      <c r="E128" s="174">
        <v>205.08784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6" t="s">
        <v>2140</v>
      </c>
      <c r="S128" s="176" t="s">
        <v>239</v>
      </c>
      <c r="T128" s="177" t="s">
        <v>300</v>
      </c>
      <c r="U128" s="160">
        <v>0.21149999999999999</v>
      </c>
      <c r="V128" s="160">
        <f>ROUND(E128*U128,2)</f>
        <v>43.38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631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65" t="s">
        <v>2179</v>
      </c>
      <c r="D129" s="266"/>
      <c r="E129" s="266"/>
      <c r="F129" s="266"/>
      <c r="G129" s="266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56" t="s">
        <v>2180</v>
      </c>
      <c r="D130" s="257"/>
      <c r="E130" s="257"/>
      <c r="F130" s="257"/>
      <c r="G130" s="257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243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5"/>
      <c r="B131" s="6"/>
      <c r="C131" s="190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E131">
        <v>15</v>
      </c>
      <c r="AF131">
        <v>21</v>
      </c>
    </row>
    <row r="132" spans="1:60" x14ac:dyDescent="0.2">
      <c r="A132" s="154"/>
      <c r="B132" s="155" t="s">
        <v>29</v>
      </c>
      <c r="C132" s="191"/>
      <c r="D132" s="156"/>
      <c r="E132" s="157"/>
      <c r="F132" s="157"/>
      <c r="G132" s="186">
        <f>G8+G62+G66+G74+G111+G127</f>
        <v>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E132">
        <f>SUMIF(L7:L130,AE131,G7:G130)</f>
        <v>0</v>
      </c>
      <c r="AF132">
        <f>SUMIF(L7:L130,AF131,G7:G130)</f>
        <v>0</v>
      </c>
      <c r="AG132" t="s">
        <v>292</v>
      </c>
    </row>
    <row r="133" spans="1:60" x14ac:dyDescent="0.2">
      <c r="C133" s="192"/>
      <c r="D133" s="142"/>
      <c r="AG133" t="s">
        <v>294</v>
      </c>
    </row>
    <row r="134" spans="1:60" x14ac:dyDescent="0.2">
      <c r="D134" s="142"/>
    </row>
    <row r="135" spans="1:60" x14ac:dyDescent="0.2">
      <c r="D135" s="142"/>
    </row>
    <row r="136" spans="1:60" x14ac:dyDescent="0.2">
      <c r="D136" s="142"/>
    </row>
    <row r="137" spans="1:60" x14ac:dyDescent="0.2">
      <c r="D137" s="142"/>
    </row>
    <row r="138" spans="1:60" x14ac:dyDescent="0.2">
      <c r="D138" s="142"/>
    </row>
    <row r="139" spans="1:60" x14ac:dyDescent="0.2">
      <c r="D139" s="142"/>
    </row>
    <row r="140" spans="1:60" x14ac:dyDescent="0.2">
      <c r="D140" s="142"/>
    </row>
    <row r="141" spans="1:60" x14ac:dyDescent="0.2">
      <c r="D141" s="142"/>
    </row>
    <row r="142" spans="1:60" x14ac:dyDescent="0.2">
      <c r="D142" s="142"/>
    </row>
    <row r="143" spans="1:60" x14ac:dyDescent="0.2">
      <c r="D143" s="142"/>
    </row>
    <row r="144" spans="1:60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k5Bgq0Dvi3/SmGL7T1FpYAC92AlJFXcCL++RG8ppfwnCVteYd6WgKD/XANHFKksnB2vabqCyCbGBtUSVRcXUWg==" saltValue="StJa4QpT0FR/jWbdOMXCPQ==" spinCount="100000" sheet="1"/>
  <mergeCells count="29">
    <mergeCell ref="C33:G33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26:G26"/>
    <mergeCell ref="C30:G30"/>
    <mergeCell ref="C89:G89"/>
    <mergeCell ref="C37:G37"/>
    <mergeCell ref="C45:G45"/>
    <mergeCell ref="C49:G49"/>
    <mergeCell ref="C50:G50"/>
    <mergeCell ref="C53:G53"/>
    <mergeCell ref="C56:G56"/>
    <mergeCell ref="C64:G64"/>
    <mergeCell ref="C68:G68"/>
    <mergeCell ref="C76:G76"/>
    <mergeCell ref="C79:G79"/>
    <mergeCell ref="C86:G86"/>
    <mergeCell ref="C116:G116"/>
    <mergeCell ref="C122:G122"/>
    <mergeCell ref="C126:G126"/>
    <mergeCell ref="C129:G129"/>
    <mergeCell ref="C130:G1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87</v>
      </c>
      <c r="C3" s="259" t="s">
        <v>88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58</v>
      </c>
      <c r="C4" s="262" t="s">
        <v>89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99</v>
      </c>
      <c r="C8" s="187" t="s">
        <v>89</v>
      </c>
      <c r="D8" s="167"/>
      <c r="E8" s="168"/>
      <c r="F8" s="169"/>
      <c r="G8" s="169">
        <f>SUMIF(AG9:AG48,"&lt;&gt;NOR",G9:G48)</f>
        <v>0</v>
      </c>
      <c r="H8" s="169"/>
      <c r="I8" s="169">
        <f>SUM(I9:I48)</f>
        <v>0</v>
      </c>
      <c r="J8" s="169"/>
      <c r="K8" s="169">
        <f>SUM(K9:K48)</f>
        <v>0</v>
      </c>
      <c r="L8" s="169"/>
      <c r="M8" s="169">
        <f>SUM(M9:M48)</f>
        <v>0</v>
      </c>
      <c r="N8" s="169"/>
      <c r="O8" s="169">
        <f>SUM(O9:O48)</f>
        <v>6.6199999999999992</v>
      </c>
      <c r="P8" s="169"/>
      <c r="Q8" s="169">
        <f>SUM(Q9:Q48)</f>
        <v>0</v>
      </c>
      <c r="R8" s="169"/>
      <c r="S8" s="169"/>
      <c r="T8" s="170"/>
      <c r="U8" s="164"/>
      <c r="V8" s="164">
        <f>SUM(V9:V48)</f>
        <v>91.140000000000015</v>
      </c>
      <c r="W8" s="164"/>
      <c r="AG8" t="s">
        <v>235</v>
      </c>
    </row>
    <row r="9" spans="1:60" ht="33.75" outlineLevel="1" x14ac:dyDescent="0.2">
      <c r="A9" s="171">
        <v>1</v>
      </c>
      <c r="B9" s="172" t="s">
        <v>4327</v>
      </c>
      <c r="C9" s="188" t="s">
        <v>4328</v>
      </c>
      <c r="D9" s="173" t="s">
        <v>4329</v>
      </c>
      <c r="E9" s="174">
        <v>2.7E-2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299</v>
      </c>
      <c r="S9" s="176" t="s">
        <v>239</v>
      </c>
      <c r="T9" s="177" t="s">
        <v>300</v>
      </c>
      <c r="U9" s="160">
        <v>63.88</v>
      </c>
      <c r="V9" s="160">
        <f>ROUND(E9*U9,2)</f>
        <v>1.72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65" t="s">
        <v>4330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201" t="s">
        <v>4331</v>
      </c>
      <c r="D11" s="193"/>
      <c r="E11" s="194">
        <v>2.7E-2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1">
        <v>2</v>
      </c>
      <c r="B12" s="172" t="s">
        <v>943</v>
      </c>
      <c r="C12" s="188" t="s">
        <v>944</v>
      </c>
      <c r="D12" s="173" t="s">
        <v>298</v>
      </c>
      <c r="E12" s="174">
        <v>11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299</v>
      </c>
      <c r="S12" s="176" t="s">
        <v>239</v>
      </c>
      <c r="T12" s="177" t="s">
        <v>300</v>
      </c>
      <c r="U12" s="160">
        <v>0.65200000000000002</v>
      </c>
      <c r="V12" s="160">
        <f>ROUND(E12*U12,2)</f>
        <v>7.17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201" t="s">
        <v>4332</v>
      </c>
      <c r="D13" s="193"/>
      <c r="E13" s="194">
        <v>5.4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305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01" t="s">
        <v>4333</v>
      </c>
      <c r="D14" s="193"/>
      <c r="E14" s="194">
        <v>5.6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1">
        <v>3</v>
      </c>
      <c r="B15" s="172" t="s">
        <v>3379</v>
      </c>
      <c r="C15" s="188" t="s">
        <v>3380</v>
      </c>
      <c r="D15" s="173" t="s">
        <v>327</v>
      </c>
      <c r="E15" s="174">
        <v>270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239</v>
      </c>
      <c r="T15" s="177" t="s">
        <v>300</v>
      </c>
      <c r="U15" s="160">
        <v>2.1000000000000001E-2</v>
      </c>
      <c r="V15" s="160">
        <f>ROUND(E15*U15,2)</f>
        <v>5.67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01" t="s">
        <v>4334</v>
      </c>
      <c r="D16" s="193"/>
      <c r="E16" s="194">
        <v>270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305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1">
        <v>4</v>
      </c>
      <c r="B17" s="172" t="s">
        <v>4335</v>
      </c>
      <c r="C17" s="188" t="s">
        <v>4336</v>
      </c>
      <c r="D17" s="173" t="s">
        <v>327</v>
      </c>
      <c r="E17" s="174">
        <v>270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239</v>
      </c>
      <c r="T17" s="177" t="s">
        <v>300</v>
      </c>
      <c r="U17" s="160">
        <v>0.126</v>
      </c>
      <c r="V17" s="160">
        <f>ROUND(E17*U17,2)</f>
        <v>34.020000000000003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415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01" t="s">
        <v>4334</v>
      </c>
      <c r="D18" s="193"/>
      <c r="E18" s="194">
        <v>270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305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1">
        <v>5</v>
      </c>
      <c r="B19" s="172" t="s">
        <v>4337</v>
      </c>
      <c r="C19" s="188" t="s">
        <v>4338</v>
      </c>
      <c r="D19" s="173" t="s">
        <v>327</v>
      </c>
      <c r="E19" s="174">
        <v>270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239</v>
      </c>
      <c r="T19" s="177" t="s">
        <v>300</v>
      </c>
      <c r="U19" s="160">
        <v>5.5E-2</v>
      </c>
      <c r="V19" s="160">
        <f>ROUND(E19*U19,2)</f>
        <v>14.85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415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01" t="s">
        <v>4334</v>
      </c>
      <c r="D20" s="193"/>
      <c r="E20" s="194">
        <v>270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305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1">
        <v>6</v>
      </c>
      <c r="B21" s="172" t="s">
        <v>4339</v>
      </c>
      <c r="C21" s="188" t="s">
        <v>4340</v>
      </c>
      <c r="D21" s="173" t="s">
        <v>327</v>
      </c>
      <c r="E21" s="174">
        <v>270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239</v>
      </c>
      <c r="T21" s="177" t="s">
        <v>300</v>
      </c>
      <c r="U21" s="160">
        <v>2E-3</v>
      </c>
      <c r="V21" s="160">
        <f>ROUND(E21*U21,2)</f>
        <v>0.54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415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01" t="s">
        <v>4334</v>
      </c>
      <c r="D22" s="193"/>
      <c r="E22" s="194">
        <v>270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305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1">
        <v>7</v>
      </c>
      <c r="B23" s="172" t="s">
        <v>4341</v>
      </c>
      <c r="C23" s="188" t="s">
        <v>4342</v>
      </c>
      <c r="D23" s="173" t="s">
        <v>327</v>
      </c>
      <c r="E23" s="174">
        <v>270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239</v>
      </c>
      <c r="T23" s="177" t="s">
        <v>300</v>
      </c>
      <c r="U23" s="160">
        <v>1E-3</v>
      </c>
      <c r="V23" s="160">
        <f>ROUND(E23*U23,2)</f>
        <v>0.27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01" t="s">
        <v>4334</v>
      </c>
      <c r="D24" s="193"/>
      <c r="E24" s="194">
        <v>270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305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1">
        <v>8</v>
      </c>
      <c r="B25" s="172" t="s">
        <v>4343</v>
      </c>
      <c r="C25" s="188" t="s">
        <v>4344</v>
      </c>
      <c r="D25" s="173" t="s">
        <v>327</v>
      </c>
      <c r="E25" s="174">
        <v>270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239</v>
      </c>
      <c r="T25" s="177" t="s">
        <v>300</v>
      </c>
      <c r="U25" s="160">
        <v>3.0000000000000001E-3</v>
      </c>
      <c r="V25" s="160">
        <f>ROUND(E25*U25,2)</f>
        <v>0.81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415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4" t="s">
        <v>4345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01" t="s">
        <v>4334</v>
      </c>
      <c r="D27" s="193"/>
      <c r="E27" s="194">
        <v>270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305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1">
        <v>9</v>
      </c>
      <c r="B28" s="172" t="s">
        <v>4346</v>
      </c>
      <c r="C28" s="188" t="s">
        <v>4347</v>
      </c>
      <c r="D28" s="173" t="s">
        <v>327</v>
      </c>
      <c r="E28" s="174">
        <v>56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239</v>
      </c>
      <c r="T28" s="177" t="s">
        <v>300</v>
      </c>
      <c r="U28" s="160">
        <v>0.16</v>
      </c>
      <c r="V28" s="160">
        <f>ROUND(E28*U28,2)</f>
        <v>8.9600000000000009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01" t="s">
        <v>4348</v>
      </c>
      <c r="D29" s="193"/>
      <c r="E29" s="194">
        <v>56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305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1">
        <v>10</v>
      </c>
      <c r="B30" s="172" t="s">
        <v>4349</v>
      </c>
      <c r="C30" s="188" t="s">
        <v>4350</v>
      </c>
      <c r="D30" s="173" t="s">
        <v>314</v>
      </c>
      <c r="E30" s="174">
        <v>1.35E-2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239</v>
      </c>
      <c r="T30" s="177" t="s">
        <v>4351</v>
      </c>
      <c r="U30" s="160">
        <v>21.428999999999998</v>
      </c>
      <c r="V30" s="160">
        <f>ROUND(E30*U30,2)</f>
        <v>0.28999999999999998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01" t="s">
        <v>4352</v>
      </c>
      <c r="D31" s="193"/>
      <c r="E31" s="194">
        <v>1.35E-2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305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1">
        <v>11</v>
      </c>
      <c r="B32" s="172" t="s">
        <v>4353</v>
      </c>
      <c r="C32" s="188" t="s">
        <v>4354</v>
      </c>
      <c r="D32" s="173" t="s">
        <v>298</v>
      </c>
      <c r="E32" s="174">
        <v>8.1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/>
      <c r="S32" s="176" t="s">
        <v>239</v>
      </c>
      <c r="T32" s="177" t="s">
        <v>4351</v>
      </c>
      <c r="U32" s="160">
        <v>1.1950000000000001</v>
      </c>
      <c r="V32" s="160">
        <f>ROUND(E32*U32,2)</f>
        <v>9.68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01" t="s">
        <v>4355</v>
      </c>
      <c r="D33" s="193"/>
      <c r="E33" s="194">
        <v>8.1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305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1">
        <v>12</v>
      </c>
      <c r="B34" s="172" t="s">
        <v>4356</v>
      </c>
      <c r="C34" s="188" t="s">
        <v>4357</v>
      </c>
      <c r="D34" s="173" t="s">
        <v>298</v>
      </c>
      <c r="E34" s="174">
        <v>8.1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239</v>
      </c>
      <c r="T34" s="177" t="s">
        <v>4351</v>
      </c>
      <c r="U34" s="160">
        <v>0.88400000000000001</v>
      </c>
      <c r="V34" s="160">
        <f>ROUND(E34*U34,2)</f>
        <v>7.16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01" t="s">
        <v>4355</v>
      </c>
      <c r="D35" s="193"/>
      <c r="E35" s="194">
        <v>8.1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305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1">
        <v>13</v>
      </c>
      <c r="B36" s="172" t="s">
        <v>4358</v>
      </c>
      <c r="C36" s="188" t="s">
        <v>4359</v>
      </c>
      <c r="D36" s="173" t="s">
        <v>860</v>
      </c>
      <c r="E36" s="174">
        <v>13.5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1E-3</v>
      </c>
      <c r="O36" s="176">
        <f>ROUND(E36*N36,2)</f>
        <v>0.01</v>
      </c>
      <c r="P36" s="176">
        <v>0</v>
      </c>
      <c r="Q36" s="176">
        <f>ROUND(E36*P36,2)</f>
        <v>0</v>
      </c>
      <c r="R36" s="176" t="s">
        <v>459</v>
      </c>
      <c r="S36" s="176" t="s">
        <v>239</v>
      </c>
      <c r="T36" s="177" t="s">
        <v>300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460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01" t="s">
        <v>4360</v>
      </c>
      <c r="D37" s="193"/>
      <c r="E37" s="194">
        <v>13.5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305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1">
        <v>14</v>
      </c>
      <c r="B38" s="172" t="s">
        <v>4361</v>
      </c>
      <c r="C38" s="188" t="s">
        <v>4362</v>
      </c>
      <c r="D38" s="173" t="s">
        <v>860</v>
      </c>
      <c r="E38" s="174">
        <v>5.4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/>
      <c r="S38" s="176" t="s">
        <v>253</v>
      </c>
      <c r="T38" s="177" t="s">
        <v>263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460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01" t="s">
        <v>4332</v>
      </c>
      <c r="D39" s="193"/>
      <c r="E39" s="194">
        <v>5.4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305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1">
        <v>15</v>
      </c>
      <c r="B40" s="172" t="s">
        <v>4363</v>
      </c>
      <c r="C40" s="188" t="s">
        <v>4364</v>
      </c>
      <c r="D40" s="173" t="s">
        <v>298</v>
      </c>
      <c r="E40" s="174">
        <v>5.4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0.6</v>
      </c>
      <c r="O40" s="176">
        <f>ROUND(E40*N40,2)</f>
        <v>3.24</v>
      </c>
      <c r="P40" s="176">
        <v>0</v>
      </c>
      <c r="Q40" s="176">
        <f>ROUND(E40*P40,2)</f>
        <v>0</v>
      </c>
      <c r="R40" s="176" t="s">
        <v>459</v>
      </c>
      <c r="S40" s="176" t="s">
        <v>239</v>
      </c>
      <c r="T40" s="177" t="s">
        <v>300</v>
      </c>
      <c r="U40" s="160">
        <v>0</v>
      </c>
      <c r="V40" s="160">
        <f>ROUND(E40*U40,2)</f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460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01" t="s">
        <v>4332</v>
      </c>
      <c r="D41" s="193"/>
      <c r="E41" s="194">
        <v>5.4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305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1">
        <v>16</v>
      </c>
      <c r="B42" s="172" t="s">
        <v>4365</v>
      </c>
      <c r="C42" s="188" t="s">
        <v>4366</v>
      </c>
      <c r="D42" s="173" t="s">
        <v>298</v>
      </c>
      <c r="E42" s="174">
        <v>5.6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0.6</v>
      </c>
      <c r="O42" s="176">
        <f>ROUND(E42*N42,2)</f>
        <v>3.36</v>
      </c>
      <c r="P42" s="176">
        <v>0</v>
      </c>
      <c r="Q42" s="176">
        <f>ROUND(E42*P42,2)</f>
        <v>0</v>
      </c>
      <c r="R42" s="176" t="s">
        <v>459</v>
      </c>
      <c r="S42" s="176" t="s">
        <v>239</v>
      </c>
      <c r="T42" s="177" t="s">
        <v>300</v>
      </c>
      <c r="U42" s="160">
        <v>0</v>
      </c>
      <c r="V42" s="160">
        <f>ROUND(E42*U42,2)</f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460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01" t="s">
        <v>4333</v>
      </c>
      <c r="D43" s="193"/>
      <c r="E43" s="194">
        <v>5.6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305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1">
        <v>17</v>
      </c>
      <c r="B44" s="172" t="s">
        <v>4367</v>
      </c>
      <c r="C44" s="188" t="s">
        <v>4368</v>
      </c>
      <c r="D44" s="173" t="s">
        <v>860</v>
      </c>
      <c r="E44" s="174">
        <v>13.5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1E-3</v>
      </c>
      <c r="O44" s="176">
        <f>ROUND(E44*N44,2)</f>
        <v>0.01</v>
      </c>
      <c r="P44" s="176">
        <v>0</v>
      </c>
      <c r="Q44" s="176">
        <f>ROUND(E44*P44,2)</f>
        <v>0</v>
      </c>
      <c r="R44" s="176"/>
      <c r="S44" s="176" t="s">
        <v>253</v>
      </c>
      <c r="T44" s="177" t="s">
        <v>263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460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54" t="s">
        <v>4369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01" t="s">
        <v>4360</v>
      </c>
      <c r="D46" s="193"/>
      <c r="E46" s="194">
        <v>13.5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305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71">
        <v>18</v>
      </c>
      <c r="B47" s="172" t="s">
        <v>4370</v>
      </c>
      <c r="C47" s="188" t="s">
        <v>4371</v>
      </c>
      <c r="D47" s="173" t="s">
        <v>4372</v>
      </c>
      <c r="E47" s="174">
        <v>0.27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1E-3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459</v>
      </c>
      <c r="S47" s="176" t="s">
        <v>239</v>
      </c>
      <c r="T47" s="177" t="s">
        <v>300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460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01" t="s">
        <v>4373</v>
      </c>
      <c r="D48" s="193"/>
      <c r="E48" s="194">
        <v>0.27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305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5" t="s">
        <v>234</v>
      </c>
      <c r="B49" s="166" t="s">
        <v>100</v>
      </c>
      <c r="C49" s="187" t="s">
        <v>101</v>
      </c>
      <c r="D49" s="167"/>
      <c r="E49" s="168"/>
      <c r="F49" s="169"/>
      <c r="G49" s="169">
        <f>SUMIF(AG50:AG67,"&lt;&gt;NOR",G50:G67)</f>
        <v>0</v>
      </c>
      <c r="H49" s="169"/>
      <c r="I49" s="169">
        <f>SUM(I50:I67)</f>
        <v>0</v>
      </c>
      <c r="J49" s="169"/>
      <c r="K49" s="169">
        <f>SUM(K50:K67)</f>
        <v>0</v>
      </c>
      <c r="L49" s="169"/>
      <c r="M49" s="169">
        <f>SUM(M50:M67)</f>
        <v>0</v>
      </c>
      <c r="N49" s="169"/>
      <c r="O49" s="169">
        <f>SUM(O50:O67)</f>
        <v>2.4</v>
      </c>
      <c r="P49" s="169"/>
      <c r="Q49" s="169">
        <f>SUM(Q50:Q67)</f>
        <v>0</v>
      </c>
      <c r="R49" s="169"/>
      <c r="S49" s="169"/>
      <c r="T49" s="170"/>
      <c r="U49" s="164"/>
      <c r="V49" s="164">
        <f>SUM(V50:V67)</f>
        <v>10.969999999999999</v>
      </c>
      <c r="W49" s="164"/>
      <c r="AG49" t="s">
        <v>235</v>
      </c>
    </row>
    <row r="50" spans="1:60" ht="22.5" outlineLevel="1" x14ac:dyDescent="0.2">
      <c r="A50" s="171">
        <v>19</v>
      </c>
      <c r="B50" s="172" t="s">
        <v>4374</v>
      </c>
      <c r="C50" s="188" t="s">
        <v>4375</v>
      </c>
      <c r="D50" s="173" t="s">
        <v>327</v>
      </c>
      <c r="E50" s="174">
        <v>15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299</v>
      </c>
      <c r="S50" s="176" t="s">
        <v>239</v>
      </c>
      <c r="T50" s="177" t="s">
        <v>300</v>
      </c>
      <c r="U50" s="160">
        <v>0.13</v>
      </c>
      <c r="V50" s="160">
        <f>ROUND(E50*U50,2)</f>
        <v>1.95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415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65" t="s">
        <v>3064</v>
      </c>
      <c r="D51" s="266"/>
      <c r="E51" s="266"/>
      <c r="F51" s="266"/>
      <c r="G51" s="26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01" t="s">
        <v>4376</v>
      </c>
      <c r="D52" s="193"/>
      <c r="E52" s="194">
        <v>15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305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1">
        <v>20</v>
      </c>
      <c r="B53" s="172" t="s">
        <v>4377</v>
      </c>
      <c r="C53" s="188" t="s">
        <v>4378</v>
      </c>
      <c r="D53" s="173" t="s">
        <v>252</v>
      </c>
      <c r="E53" s="174">
        <v>30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6" t="s">
        <v>239</v>
      </c>
      <c r="T53" s="177" t="s">
        <v>300</v>
      </c>
      <c r="U53" s="160">
        <v>2.4E-2</v>
      </c>
      <c r="V53" s="160">
        <f>ROUND(E53*U53,2)</f>
        <v>0.72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415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01" t="s">
        <v>4379</v>
      </c>
      <c r="D54" s="193"/>
      <c r="E54" s="194">
        <v>30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305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1">
        <v>21</v>
      </c>
      <c r="B55" s="172" t="s">
        <v>4380</v>
      </c>
      <c r="C55" s="188" t="s">
        <v>4381</v>
      </c>
      <c r="D55" s="173" t="s">
        <v>252</v>
      </c>
      <c r="E55" s="174">
        <v>50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239</v>
      </c>
      <c r="T55" s="177" t="s">
        <v>300</v>
      </c>
      <c r="U55" s="160">
        <v>1.0999999999999999E-2</v>
      </c>
      <c r="V55" s="160">
        <f>ROUND(E55*U55,2)</f>
        <v>0.55000000000000004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01" t="s">
        <v>4382</v>
      </c>
      <c r="D56" s="193"/>
      <c r="E56" s="194">
        <v>50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305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1">
        <v>22</v>
      </c>
      <c r="B57" s="172" t="s">
        <v>4383</v>
      </c>
      <c r="C57" s="188" t="s">
        <v>4384</v>
      </c>
      <c r="D57" s="173" t="s">
        <v>252</v>
      </c>
      <c r="E57" s="174">
        <v>30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6" t="s">
        <v>239</v>
      </c>
      <c r="T57" s="177" t="s">
        <v>300</v>
      </c>
      <c r="U57" s="160">
        <v>1.4E-2</v>
      </c>
      <c r="V57" s="160">
        <f>ROUND(E57*U57,2)</f>
        <v>0.42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415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01" t="s">
        <v>4379</v>
      </c>
      <c r="D58" s="193"/>
      <c r="E58" s="194">
        <v>30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305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1">
        <v>23</v>
      </c>
      <c r="B59" s="172" t="s">
        <v>4385</v>
      </c>
      <c r="C59" s="188" t="s">
        <v>4386</v>
      </c>
      <c r="D59" s="173" t="s">
        <v>298</v>
      </c>
      <c r="E59" s="174">
        <v>4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239</v>
      </c>
      <c r="T59" s="177" t="s">
        <v>300</v>
      </c>
      <c r="U59" s="160">
        <v>0.26</v>
      </c>
      <c r="V59" s="160">
        <f>ROUND(E59*U59,2)</f>
        <v>1.04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01" t="s">
        <v>4387</v>
      </c>
      <c r="D60" s="193"/>
      <c r="E60" s="194">
        <v>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305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1">
        <v>24</v>
      </c>
      <c r="B61" s="172" t="s">
        <v>4356</v>
      </c>
      <c r="C61" s="188" t="s">
        <v>4357</v>
      </c>
      <c r="D61" s="173" t="s">
        <v>298</v>
      </c>
      <c r="E61" s="174">
        <v>4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239</v>
      </c>
      <c r="T61" s="177" t="s">
        <v>300</v>
      </c>
      <c r="U61" s="160">
        <v>0.88400000000000001</v>
      </c>
      <c r="V61" s="160">
        <f>ROUND(E61*U61,2)</f>
        <v>3.54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01" t="s">
        <v>4387</v>
      </c>
      <c r="D62" s="193"/>
      <c r="E62" s="194">
        <v>4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305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71">
        <v>25</v>
      </c>
      <c r="B63" s="172" t="s">
        <v>4388</v>
      </c>
      <c r="C63" s="188" t="s">
        <v>4389</v>
      </c>
      <c r="D63" s="173" t="s">
        <v>298</v>
      </c>
      <c r="E63" s="174">
        <v>1.5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1.6</v>
      </c>
      <c r="O63" s="176">
        <f>ROUND(E63*N63,2)</f>
        <v>2.4</v>
      </c>
      <c r="P63" s="176">
        <v>0</v>
      </c>
      <c r="Q63" s="176">
        <f>ROUND(E63*P63,2)</f>
        <v>0</v>
      </c>
      <c r="R63" s="176" t="s">
        <v>318</v>
      </c>
      <c r="S63" s="176" t="s">
        <v>239</v>
      </c>
      <c r="T63" s="177" t="s">
        <v>300</v>
      </c>
      <c r="U63" s="160">
        <v>1.8360000000000001</v>
      </c>
      <c r="V63" s="160">
        <f>ROUND(E63*U63,2)</f>
        <v>2.75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415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265" t="s">
        <v>1477</v>
      </c>
      <c r="D64" s="266"/>
      <c r="E64" s="266"/>
      <c r="F64" s="266"/>
      <c r="G64" s="26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01" t="s">
        <v>4390</v>
      </c>
      <c r="D65" s="193"/>
      <c r="E65" s="194">
        <v>1.5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305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1">
        <v>26</v>
      </c>
      <c r="B66" s="172" t="s">
        <v>4391</v>
      </c>
      <c r="C66" s="188" t="s">
        <v>4392</v>
      </c>
      <c r="D66" s="173" t="s">
        <v>252</v>
      </c>
      <c r="E66" s="174">
        <v>50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253</v>
      </c>
      <c r="T66" s="177" t="s">
        <v>240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415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01" t="s">
        <v>4393</v>
      </c>
      <c r="D67" s="193"/>
      <c r="E67" s="194">
        <v>50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305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5" t="s">
        <v>234</v>
      </c>
      <c r="B68" s="166" t="s">
        <v>102</v>
      </c>
      <c r="C68" s="187" t="s">
        <v>103</v>
      </c>
      <c r="D68" s="167"/>
      <c r="E68" s="168"/>
      <c r="F68" s="169"/>
      <c r="G68" s="169">
        <f>SUMIF(AG69:AG100,"&lt;&gt;NOR",G69:G100)</f>
        <v>0</v>
      </c>
      <c r="H68" s="169"/>
      <c r="I68" s="169">
        <f>SUM(I69:I100)</f>
        <v>0</v>
      </c>
      <c r="J68" s="169"/>
      <c r="K68" s="169">
        <f>SUM(K69:K100)</f>
        <v>0</v>
      </c>
      <c r="L68" s="169"/>
      <c r="M68" s="169">
        <f>SUM(M69:M100)</f>
        <v>0</v>
      </c>
      <c r="N68" s="169"/>
      <c r="O68" s="169">
        <f>SUM(O69:O100)</f>
        <v>0.15</v>
      </c>
      <c r="P68" s="169"/>
      <c r="Q68" s="169">
        <f>SUM(Q69:Q100)</f>
        <v>0</v>
      </c>
      <c r="R68" s="169"/>
      <c r="S68" s="169"/>
      <c r="T68" s="170"/>
      <c r="U68" s="164"/>
      <c r="V68" s="164">
        <f>SUM(V69:V100)</f>
        <v>32.26</v>
      </c>
      <c r="W68" s="164"/>
      <c r="AG68" t="s">
        <v>235</v>
      </c>
    </row>
    <row r="69" spans="1:60" outlineLevel="1" x14ac:dyDescent="0.2">
      <c r="A69" s="171">
        <v>27</v>
      </c>
      <c r="B69" s="172" t="s">
        <v>4394</v>
      </c>
      <c r="C69" s="188" t="s">
        <v>4395</v>
      </c>
      <c r="D69" s="173" t="s">
        <v>327</v>
      </c>
      <c r="E69" s="174">
        <v>25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239</v>
      </c>
      <c r="T69" s="177" t="s">
        <v>300</v>
      </c>
      <c r="U69" s="160">
        <v>0.09</v>
      </c>
      <c r="V69" s="160">
        <f>ROUND(E69*U69,2)</f>
        <v>2.25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01" t="s">
        <v>4396</v>
      </c>
      <c r="D70" s="193"/>
      <c r="E70" s="194">
        <v>25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305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1">
        <v>28</v>
      </c>
      <c r="B71" s="172" t="s">
        <v>4397</v>
      </c>
      <c r="C71" s="188" t="s">
        <v>4398</v>
      </c>
      <c r="D71" s="173" t="s">
        <v>252</v>
      </c>
      <c r="E71" s="174">
        <v>42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239</v>
      </c>
      <c r="T71" s="177" t="s">
        <v>300</v>
      </c>
      <c r="U71" s="160">
        <v>0.23799999999999999</v>
      </c>
      <c r="V71" s="160">
        <f>ROUND(E71*U71,2)</f>
        <v>10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415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01" t="s">
        <v>4399</v>
      </c>
      <c r="D72" s="193"/>
      <c r="E72" s="194">
        <v>42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305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1">
        <v>29</v>
      </c>
      <c r="B73" s="172" t="s">
        <v>4400</v>
      </c>
      <c r="C73" s="188" t="s">
        <v>4401</v>
      </c>
      <c r="D73" s="173" t="s">
        <v>252</v>
      </c>
      <c r="E73" s="174">
        <v>42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/>
      <c r="S73" s="176" t="s">
        <v>239</v>
      </c>
      <c r="T73" s="177" t="s">
        <v>300</v>
      </c>
      <c r="U73" s="160">
        <v>0.16200000000000001</v>
      </c>
      <c r="V73" s="160">
        <f>ROUND(E73*U73,2)</f>
        <v>6.8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01" t="s">
        <v>4399</v>
      </c>
      <c r="D74" s="193"/>
      <c r="E74" s="194">
        <v>42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305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1">
        <v>30</v>
      </c>
      <c r="B75" s="172" t="s">
        <v>4343</v>
      </c>
      <c r="C75" s="188" t="s">
        <v>4344</v>
      </c>
      <c r="D75" s="173" t="s">
        <v>327</v>
      </c>
      <c r="E75" s="174">
        <v>25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239</v>
      </c>
      <c r="T75" s="177" t="s">
        <v>300</v>
      </c>
      <c r="U75" s="160">
        <v>3.0000000000000001E-3</v>
      </c>
      <c r="V75" s="160">
        <f>ROUND(E75*U75,2)</f>
        <v>0.08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54" t="s">
        <v>4345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243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01" t="s">
        <v>4396</v>
      </c>
      <c r="D77" s="193"/>
      <c r="E77" s="194">
        <v>25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305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1">
        <v>31</v>
      </c>
      <c r="B78" s="172" t="s">
        <v>4402</v>
      </c>
      <c r="C78" s="188" t="s">
        <v>4403</v>
      </c>
      <c r="D78" s="173" t="s">
        <v>2844</v>
      </c>
      <c r="E78" s="174">
        <v>25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253</v>
      </c>
      <c r="T78" s="177" t="s">
        <v>263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01" t="s">
        <v>4396</v>
      </c>
      <c r="D79" s="193"/>
      <c r="E79" s="194">
        <v>25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305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1">
        <v>32</v>
      </c>
      <c r="B80" s="172" t="s">
        <v>4346</v>
      </c>
      <c r="C80" s="188" t="s">
        <v>4347</v>
      </c>
      <c r="D80" s="173" t="s">
        <v>327</v>
      </c>
      <c r="E80" s="174">
        <v>25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/>
      <c r="S80" s="176" t="s">
        <v>239</v>
      </c>
      <c r="T80" s="177" t="s">
        <v>300</v>
      </c>
      <c r="U80" s="160">
        <v>0.16</v>
      </c>
      <c r="V80" s="160">
        <f>ROUND(E80*U80,2)</f>
        <v>4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415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01" t="s">
        <v>4396</v>
      </c>
      <c r="D81" s="193"/>
      <c r="E81" s="194">
        <v>25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305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1">
        <v>33</v>
      </c>
      <c r="B82" s="172" t="s">
        <v>4404</v>
      </c>
      <c r="C82" s="188" t="s">
        <v>4405</v>
      </c>
      <c r="D82" s="173" t="s">
        <v>314</v>
      </c>
      <c r="E82" s="174">
        <v>4.1999999999999997E-3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6"/>
      <c r="S82" s="176" t="s">
        <v>239</v>
      </c>
      <c r="T82" s="177" t="s">
        <v>300</v>
      </c>
      <c r="U82" s="160">
        <v>94.286000000000001</v>
      </c>
      <c r="V82" s="160">
        <f>ROUND(E82*U82,2)</f>
        <v>0.4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415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01" t="s">
        <v>4406</v>
      </c>
      <c r="D83" s="193"/>
      <c r="E83" s="194">
        <v>4.1999999999999997E-3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305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1">
        <v>34</v>
      </c>
      <c r="B84" s="172" t="s">
        <v>4407</v>
      </c>
      <c r="C84" s="188" t="s">
        <v>4408</v>
      </c>
      <c r="D84" s="173" t="s">
        <v>252</v>
      </c>
      <c r="E84" s="174">
        <v>42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6"/>
      <c r="S84" s="176" t="s">
        <v>253</v>
      </c>
      <c r="T84" s="177" t="s">
        <v>263</v>
      </c>
      <c r="U84" s="160">
        <v>0</v>
      </c>
      <c r="V84" s="160">
        <f>ROUND(E84*U84,2)</f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415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01" t="s">
        <v>4399</v>
      </c>
      <c r="D85" s="193"/>
      <c r="E85" s="194">
        <v>42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305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1">
        <v>35</v>
      </c>
      <c r="B86" s="172" t="s">
        <v>4409</v>
      </c>
      <c r="C86" s="188" t="s">
        <v>4410</v>
      </c>
      <c r="D86" s="173" t="s">
        <v>327</v>
      </c>
      <c r="E86" s="174">
        <v>25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239</v>
      </c>
      <c r="T86" s="177" t="s">
        <v>300</v>
      </c>
      <c r="U86" s="160">
        <v>0.157</v>
      </c>
      <c r="V86" s="160">
        <f>ROUND(E86*U86,2)</f>
        <v>3.93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415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4" t="s">
        <v>4411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243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01" t="s">
        <v>4396</v>
      </c>
      <c r="D88" s="193"/>
      <c r="E88" s="194">
        <v>25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305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1">
        <v>36</v>
      </c>
      <c r="B89" s="172" t="s">
        <v>4385</v>
      </c>
      <c r="C89" s="188" t="s">
        <v>4386</v>
      </c>
      <c r="D89" s="173" t="s">
        <v>298</v>
      </c>
      <c r="E89" s="174">
        <v>4.2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/>
      <c r="S89" s="176" t="s">
        <v>239</v>
      </c>
      <c r="T89" s="177" t="s">
        <v>300</v>
      </c>
      <c r="U89" s="160">
        <v>0.26</v>
      </c>
      <c r="V89" s="160">
        <f>ROUND(E89*U89,2)</f>
        <v>1.0900000000000001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415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01" t="s">
        <v>4412</v>
      </c>
      <c r="D90" s="193"/>
      <c r="E90" s="194">
        <v>4.2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305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1">
        <v>37</v>
      </c>
      <c r="B91" s="172" t="s">
        <v>4356</v>
      </c>
      <c r="C91" s="188" t="s">
        <v>4357</v>
      </c>
      <c r="D91" s="173" t="s">
        <v>298</v>
      </c>
      <c r="E91" s="174">
        <v>4.2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239</v>
      </c>
      <c r="T91" s="177" t="s">
        <v>300</v>
      </c>
      <c r="U91" s="160">
        <v>0.88400000000000001</v>
      </c>
      <c r="V91" s="160">
        <f>ROUND(E91*U91,2)</f>
        <v>3.71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01" t="s">
        <v>4412</v>
      </c>
      <c r="D92" s="193"/>
      <c r="E92" s="194">
        <v>4.2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305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1">
        <v>38</v>
      </c>
      <c r="B93" s="172" t="s">
        <v>4413</v>
      </c>
      <c r="C93" s="188" t="s">
        <v>4414</v>
      </c>
      <c r="D93" s="173" t="s">
        <v>252</v>
      </c>
      <c r="E93" s="174">
        <v>42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3.5000000000000001E-3</v>
      </c>
      <c r="O93" s="176">
        <f>ROUND(E93*N93,2)</f>
        <v>0.15</v>
      </c>
      <c r="P93" s="176">
        <v>0</v>
      </c>
      <c r="Q93" s="176">
        <f>ROUND(E93*P93,2)</f>
        <v>0</v>
      </c>
      <c r="R93" s="176" t="s">
        <v>459</v>
      </c>
      <c r="S93" s="176" t="s">
        <v>239</v>
      </c>
      <c r="T93" s="177" t="s">
        <v>300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460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01" t="s">
        <v>4399</v>
      </c>
      <c r="D94" s="193"/>
      <c r="E94" s="194">
        <v>42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305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1">
        <v>39</v>
      </c>
      <c r="B95" s="172" t="s">
        <v>4415</v>
      </c>
      <c r="C95" s="188" t="s">
        <v>4416</v>
      </c>
      <c r="D95" s="173" t="s">
        <v>252</v>
      </c>
      <c r="E95" s="174">
        <v>84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/>
      <c r="S95" s="176" t="s">
        <v>253</v>
      </c>
      <c r="T95" s="177" t="s">
        <v>263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460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01" t="s">
        <v>4417</v>
      </c>
      <c r="D96" s="193"/>
      <c r="E96" s="194">
        <v>84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305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1">
        <v>40</v>
      </c>
      <c r="B97" s="172" t="s">
        <v>4370</v>
      </c>
      <c r="C97" s="188" t="s">
        <v>4371</v>
      </c>
      <c r="D97" s="173" t="s">
        <v>4372</v>
      </c>
      <c r="E97" s="174">
        <v>2.5000000000000001E-2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1E-3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459</v>
      </c>
      <c r="S97" s="176" t="s">
        <v>239</v>
      </c>
      <c r="T97" s="177" t="s">
        <v>300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460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201" t="s">
        <v>4418</v>
      </c>
      <c r="D98" s="193"/>
      <c r="E98" s="194">
        <v>2.5000000000000001E-2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305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1">
        <v>41</v>
      </c>
      <c r="B99" s="172" t="s">
        <v>4419</v>
      </c>
      <c r="C99" s="188" t="s">
        <v>4420</v>
      </c>
      <c r="D99" s="173" t="s">
        <v>327</v>
      </c>
      <c r="E99" s="174">
        <v>27.5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 t="s">
        <v>459</v>
      </c>
      <c r="S99" s="176" t="s">
        <v>239</v>
      </c>
      <c r="T99" s="177" t="s">
        <v>300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460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01" t="s">
        <v>4421</v>
      </c>
      <c r="D100" s="193"/>
      <c r="E100" s="194">
        <v>27.5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305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165" t="s">
        <v>234</v>
      </c>
      <c r="B101" s="166" t="s">
        <v>104</v>
      </c>
      <c r="C101" s="187" t="s">
        <v>105</v>
      </c>
      <c r="D101" s="167"/>
      <c r="E101" s="168"/>
      <c r="F101" s="169"/>
      <c r="G101" s="169">
        <f>SUMIF(AG102:AG129,"&lt;&gt;NOR",G102:G129)</f>
        <v>0</v>
      </c>
      <c r="H101" s="169"/>
      <c r="I101" s="169">
        <f>SUM(I102:I129)</f>
        <v>0</v>
      </c>
      <c r="J101" s="169"/>
      <c r="K101" s="169">
        <f>SUM(K102:K129)</f>
        <v>0</v>
      </c>
      <c r="L101" s="169"/>
      <c r="M101" s="169">
        <f>SUM(M102:M129)</f>
        <v>0</v>
      </c>
      <c r="N101" s="169"/>
      <c r="O101" s="169">
        <f>SUM(O102:O129)</f>
        <v>4.21</v>
      </c>
      <c r="P101" s="169"/>
      <c r="Q101" s="169">
        <f>SUM(Q102:Q129)</f>
        <v>0</v>
      </c>
      <c r="R101" s="169"/>
      <c r="S101" s="169"/>
      <c r="T101" s="170"/>
      <c r="U101" s="164"/>
      <c r="V101" s="164">
        <f>SUM(V102:V129)</f>
        <v>92.92</v>
      </c>
      <c r="W101" s="164"/>
      <c r="AG101" t="s">
        <v>235</v>
      </c>
    </row>
    <row r="102" spans="1:60" outlineLevel="1" x14ac:dyDescent="0.2">
      <c r="A102" s="171">
        <v>42</v>
      </c>
      <c r="B102" s="172" t="s">
        <v>4422</v>
      </c>
      <c r="C102" s="188" t="s">
        <v>4423</v>
      </c>
      <c r="D102" s="173" t="s">
        <v>252</v>
      </c>
      <c r="E102" s="174">
        <v>6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/>
      <c r="S102" s="176" t="s">
        <v>239</v>
      </c>
      <c r="T102" s="177" t="s">
        <v>300</v>
      </c>
      <c r="U102" s="160">
        <v>7.4059999999999997</v>
      </c>
      <c r="V102" s="160">
        <f>ROUND(E102*U102,2)</f>
        <v>44.44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01" t="s">
        <v>4424</v>
      </c>
      <c r="D103" s="193"/>
      <c r="E103" s="194">
        <v>6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305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1">
        <v>43</v>
      </c>
      <c r="B104" s="172" t="s">
        <v>4425</v>
      </c>
      <c r="C104" s="188" t="s">
        <v>4426</v>
      </c>
      <c r="D104" s="173" t="s">
        <v>252</v>
      </c>
      <c r="E104" s="174">
        <v>6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6"/>
      <c r="S104" s="176" t="s">
        <v>239</v>
      </c>
      <c r="T104" s="177" t="s">
        <v>300</v>
      </c>
      <c r="U104" s="160">
        <v>3.0920000000000001</v>
      </c>
      <c r="V104" s="160">
        <f>ROUND(E104*U104,2)</f>
        <v>18.55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415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01" t="s">
        <v>4424</v>
      </c>
      <c r="D105" s="193"/>
      <c r="E105" s="194">
        <v>6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305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1">
        <v>44</v>
      </c>
      <c r="B106" s="172" t="s">
        <v>4427</v>
      </c>
      <c r="C106" s="188" t="s">
        <v>4428</v>
      </c>
      <c r="D106" s="173" t="s">
        <v>252</v>
      </c>
      <c r="E106" s="174">
        <v>18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5.5999999999999995E-4</v>
      </c>
      <c r="O106" s="176">
        <f>ROUND(E106*N106,2)</f>
        <v>0.01</v>
      </c>
      <c r="P106" s="176">
        <v>0</v>
      </c>
      <c r="Q106" s="176">
        <f>ROUND(E106*P106,2)</f>
        <v>0</v>
      </c>
      <c r="R106" s="176"/>
      <c r="S106" s="176" t="s">
        <v>239</v>
      </c>
      <c r="T106" s="177" t="s">
        <v>300</v>
      </c>
      <c r="U106" s="160">
        <v>0.874</v>
      </c>
      <c r="V106" s="160">
        <f>ROUND(E106*U106,2)</f>
        <v>15.73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415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01" t="s">
        <v>4429</v>
      </c>
      <c r="D107" s="193"/>
      <c r="E107" s="194">
        <v>18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305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1">
        <v>45</v>
      </c>
      <c r="B108" s="172" t="s">
        <v>4430</v>
      </c>
      <c r="C108" s="188" t="s">
        <v>4431</v>
      </c>
      <c r="D108" s="173" t="s">
        <v>252</v>
      </c>
      <c r="E108" s="174">
        <v>6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/>
      <c r="S108" s="176" t="s">
        <v>253</v>
      </c>
      <c r="T108" s="177" t="s">
        <v>240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415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01" t="s">
        <v>4424</v>
      </c>
      <c r="D109" s="193"/>
      <c r="E109" s="194">
        <v>6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305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1">
        <v>46</v>
      </c>
      <c r="B110" s="172" t="s">
        <v>4432</v>
      </c>
      <c r="C110" s="188" t="s">
        <v>4433</v>
      </c>
      <c r="D110" s="173" t="s">
        <v>252</v>
      </c>
      <c r="E110" s="174">
        <v>6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2.4000000000000001E-4</v>
      </c>
      <c r="O110" s="176">
        <f>ROUND(E110*N110,2)</f>
        <v>0</v>
      </c>
      <c r="P110" s="176">
        <v>0</v>
      </c>
      <c r="Q110" s="176">
        <f>ROUND(E110*P110,2)</f>
        <v>0</v>
      </c>
      <c r="R110" s="176"/>
      <c r="S110" s="176" t="s">
        <v>253</v>
      </c>
      <c r="T110" s="177" t="s">
        <v>263</v>
      </c>
      <c r="U110" s="160">
        <v>0.127</v>
      </c>
      <c r="V110" s="160">
        <f>ROUND(E110*U110,2)</f>
        <v>0.76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415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01" t="s">
        <v>4424</v>
      </c>
      <c r="D111" s="193"/>
      <c r="E111" s="194">
        <v>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305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1">
        <v>47</v>
      </c>
      <c r="B112" s="172" t="s">
        <v>4434</v>
      </c>
      <c r="C112" s="188" t="s">
        <v>4435</v>
      </c>
      <c r="D112" s="173" t="s">
        <v>252</v>
      </c>
      <c r="E112" s="174">
        <v>6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6"/>
      <c r="S112" s="176" t="s">
        <v>239</v>
      </c>
      <c r="T112" s="177" t="s">
        <v>300</v>
      </c>
      <c r="U112" s="160">
        <v>0.161</v>
      </c>
      <c r="V112" s="160">
        <f>ROUND(E112*U112,2)</f>
        <v>0.97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415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01" t="s">
        <v>4424</v>
      </c>
      <c r="D113" s="193"/>
      <c r="E113" s="194">
        <v>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305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1">
        <v>48</v>
      </c>
      <c r="B114" s="172" t="s">
        <v>4436</v>
      </c>
      <c r="C114" s="188" t="s">
        <v>4405</v>
      </c>
      <c r="D114" s="173" t="s">
        <v>716</v>
      </c>
      <c r="E114" s="174">
        <v>0.03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6"/>
      <c r="S114" s="176" t="s">
        <v>253</v>
      </c>
      <c r="T114" s="177" t="s">
        <v>263</v>
      </c>
      <c r="U114" s="160">
        <v>0.05</v>
      </c>
      <c r="V114" s="160">
        <f>ROUND(E114*U114,2)</f>
        <v>0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415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01" t="s">
        <v>4437</v>
      </c>
      <c r="D115" s="193"/>
      <c r="E115" s="194">
        <v>0.03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305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1">
        <v>49</v>
      </c>
      <c r="B116" s="172" t="s">
        <v>4353</v>
      </c>
      <c r="C116" s="188" t="s">
        <v>4354</v>
      </c>
      <c r="D116" s="173" t="s">
        <v>298</v>
      </c>
      <c r="E116" s="174">
        <v>6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6"/>
      <c r="S116" s="176" t="s">
        <v>239</v>
      </c>
      <c r="T116" s="177" t="s">
        <v>300</v>
      </c>
      <c r="U116" s="160">
        <v>1.1950000000000001</v>
      </c>
      <c r="V116" s="160">
        <f>ROUND(E116*U116,2)</f>
        <v>7.17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415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01" t="s">
        <v>4438</v>
      </c>
      <c r="D117" s="193"/>
      <c r="E117" s="194">
        <v>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305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1">
        <v>50</v>
      </c>
      <c r="B118" s="172" t="s">
        <v>4356</v>
      </c>
      <c r="C118" s="188" t="s">
        <v>4357</v>
      </c>
      <c r="D118" s="173" t="s">
        <v>298</v>
      </c>
      <c r="E118" s="174">
        <v>6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/>
      <c r="S118" s="176" t="s">
        <v>239</v>
      </c>
      <c r="T118" s="177" t="s">
        <v>300</v>
      </c>
      <c r="U118" s="160">
        <v>0.88400000000000001</v>
      </c>
      <c r="V118" s="160">
        <f>ROUND(E118*U118,2)</f>
        <v>5.3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201" t="s">
        <v>4438</v>
      </c>
      <c r="D119" s="193"/>
      <c r="E119" s="194">
        <v>6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305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71">
        <v>51</v>
      </c>
      <c r="B120" s="172" t="s">
        <v>853</v>
      </c>
      <c r="C120" s="188" t="s">
        <v>4439</v>
      </c>
      <c r="D120" s="173" t="s">
        <v>252</v>
      </c>
      <c r="E120" s="174">
        <v>6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6">
        <v>2E-3</v>
      </c>
      <c r="O120" s="176">
        <f>ROUND(E120*N120,2)</f>
        <v>0.01</v>
      </c>
      <c r="P120" s="176">
        <v>0</v>
      </c>
      <c r="Q120" s="176">
        <f>ROUND(E120*P120,2)</f>
        <v>0</v>
      </c>
      <c r="R120" s="176"/>
      <c r="S120" s="176" t="s">
        <v>253</v>
      </c>
      <c r="T120" s="177" t="s">
        <v>838</v>
      </c>
      <c r="U120" s="160">
        <v>0</v>
      </c>
      <c r="V120" s="160">
        <f>ROUND(E120*U120,2)</f>
        <v>0</v>
      </c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415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01" t="s">
        <v>4424</v>
      </c>
      <c r="D121" s="193"/>
      <c r="E121" s="194">
        <v>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305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1">
        <v>52</v>
      </c>
      <c r="B122" s="172" t="s">
        <v>4440</v>
      </c>
      <c r="C122" s="188" t="s">
        <v>4441</v>
      </c>
      <c r="D122" s="173" t="s">
        <v>252</v>
      </c>
      <c r="E122" s="174">
        <v>18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3.3000000000000002E-2</v>
      </c>
      <c r="O122" s="176">
        <f>ROUND(E122*N122,2)</f>
        <v>0.59</v>
      </c>
      <c r="P122" s="176">
        <v>0</v>
      </c>
      <c r="Q122" s="176">
        <f>ROUND(E122*P122,2)</f>
        <v>0</v>
      </c>
      <c r="R122" s="176" t="s">
        <v>459</v>
      </c>
      <c r="S122" s="176" t="s">
        <v>239</v>
      </c>
      <c r="T122" s="177" t="s">
        <v>300</v>
      </c>
      <c r="U122" s="160">
        <v>0</v>
      </c>
      <c r="V122" s="160">
        <f>ROUND(E122*U122,2)</f>
        <v>0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460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01" t="s">
        <v>4429</v>
      </c>
      <c r="D123" s="193"/>
      <c r="E123" s="194">
        <v>18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305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1">
        <v>53</v>
      </c>
      <c r="B124" s="172" t="s">
        <v>4442</v>
      </c>
      <c r="C124" s="188" t="s">
        <v>4443</v>
      </c>
      <c r="D124" s="173" t="s">
        <v>252</v>
      </c>
      <c r="E124" s="174">
        <v>6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6"/>
      <c r="S124" s="176" t="s">
        <v>253</v>
      </c>
      <c r="T124" s="177" t="s">
        <v>263</v>
      </c>
      <c r="U124" s="160">
        <v>0</v>
      </c>
      <c r="V124" s="160">
        <f>ROUND(E124*U124,2)</f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460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201" t="s">
        <v>4424</v>
      </c>
      <c r="D125" s="193"/>
      <c r="E125" s="194">
        <v>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305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1">
        <v>54</v>
      </c>
      <c r="B126" s="172" t="s">
        <v>4365</v>
      </c>
      <c r="C126" s="188" t="s">
        <v>4366</v>
      </c>
      <c r="D126" s="173" t="s">
        <v>298</v>
      </c>
      <c r="E126" s="174">
        <v>6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0.6</v>
      </c>
      <c r="O126" s="176">
        <f>ROUND(E126*N126,2)</f>
        <v>3.6</v>
      </c>
      <c r="P126" s="176">
        <v>0</v>
      </c>
      <c r="Q126" s="176">
        <f>ROUND(E126*P126,2)</f>
        <v>0</v>
      </c>
      <c r="R126" s="176" t="s">
        <v>459</v>
      </c>
      <c r="S126" s="176" t="s">
        <v>239</v>
      </c>
      <c r="T126" s="177" t="s">
        <v>300</v>
      </c>
      <c r="U126" s="160">
        <v>0</v>
      </c>
      <c r="V126" s="160">
        <f>ROUND(E126*U126,2)</f>
        <v>0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460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01" t="s">
        <v>4438</v>
      </c>
      <c r="D127" s="193"/>
      <c r="E127" s="194">
        <v>6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305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1">
        <v>55</v>
      </c>
      <c r="B128" s="172" t="s">
        <v>4415</v>
      </c>
      <c r="C128" s="188" t="s">
        <v>4416</v>
      </c>
      <c r="D128" s="173" t="s">
        <v>252</v>
      </c>
      <c r="E128" s="174">
        <v>24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6"/>
      <c r="S128" s="176" t="s">
        <v>253</v>
      </c>
      <c r="T128" s="177" t="s">
        <v>263</v>
      </c>
      <c r="U128" s="160">
        <v>0</v>
      </c>
      <c r="V128" s="160">
        <f>ROUND(E128*U128,2)</f>
        <v>0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460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01" t="s">
        <v>4444</v>
      </c>
      <c r="D129" s="193"/>
      <c r="E129" s="194">
        <v>24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305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65" t="s">
        <v>234</v>
      </c>
      <c r="B130" s="166" t="s">
        <v>87</v>
      </c>
      <c r="C130" s="187" t="s">
        <v>113</v>
      </c>
      <c r="D130" s="167"/>
      <c r="E130" s="168"/>
      <c r="F130" s="169"/>
      <c r="G130" s="169">
        <f>SUMIF(AG131:AG140,"&lt;&gt;NOR",G131:G140)</f>
        <v>0</v>
      </c>
      <c r="H130" s="169"/>
      <c r="I130" s="169">
        <f>SUM(I131:I140)</f>
        <v>0</v>
      </c>
      <c r="J130" s="169"/>
      <c r="K130" s="169">
        <f>SUM(K131:K140)</f>
        <v>0</v>
      </c>
      <c r="L130" s="169"/>
      <c r="M130" s="169">
        <f>SUM(M131:M140)</f>
        <v>0</v>
      </c>
      <c r="N130" s="169"/>
      <c r="O130" s="169">
        <f>SUM(O131:O140)</f>
        <v>36.730000000000004</v>
      </c>
      <c r="P130" s="169"/>
      <c r="Q130" s="169">
        <f>SUM(Q131:Q140)</f>
        <v>0</v>
      </c>
      <c r="R130" s="169"/>
      <c r="S130" s="169"/>
      <c r="T130" s="170"/>
      <c r="U130" s="164"/>
      <c r="V130" s="164">
        <f>SUM(V131:V140)</f>
        <v>22.51</v>
      </c>
      <c r="W130" s="164"/>
      <c r="AG130" t="s">
        <v>235</v>
      </c>
    </row>
    <row r="131" spans="1:60" outlineLevel="1" x14ac:dyDescent="0.2">
      <c r="A131" s="171">
        <v>56</v>
      </c>
      <c r="B131" s="172" t="s">
        <v>4445</v>
      </c>
      <c r="C131" s="188" t="s">
        <v>4446</v>
      </c>
      <c r="D131" s="173" t="s">
        <v>327</v>
      </c>
      <c r="E131" s="174">
        <v>27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0.2205</v>
      </c>
      <c r="O131" s="176">
        <f>ROUND(E131*N131,2)</f>
        <v>5.95</v>
      </c>
      <c r="P131" s="176">
        <v>0</v>
      </c>
      <c r="Q131" s="176">
        <f>ROUND(E131*P131,2)</f>
        <v>0</v>
      </c>
      <c r="R131" s="176" t="s">
        <v>510</v>
      </c>
      <c r="S131" s="176" t="s">
        <v>239</v>
      </c>
      <c r="T131" s="177" t="s">
        <v>300</v>
      </c>
      <c r="U131" s="160">
        <v>2.3E-2</v>
      </c>
      <c r="V131" s="160">
        <f>ROUND(E131*U131,2)</f>
        <v>0.62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415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01" t="s">
        <v>4447</v>
      </c>
      <c r="D132" s="193"/>
      <c r="E132" s="194">
        <v>27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305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71">
        <v>57</v>
      </c>
      <c r="B133" s="172" t="s">
        <v>4448</v>
      </c>
      <c r="C133" s="188" t="s">
        <v>4449</v>
      </c>
      <c r="D133" s="173" t="s">
        <v>327</v>
      </c>
      <c r="E133" s="174">
        <v>27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0.36834</v>
      </c>
      <c r="O133" s="176">
        <f>ROUND(E133*N133,2)</f>
        <v>9.9499999999999993</v>
      </c>
      <c r="P133" s="176">
        <v>0</v>
      </c>
      <c r="Q133" s="176">
        <f>ROUND(E133*P133,2)</f>
        <v>0</v>
      </c>
      <c r="R133" s="176" t="s">
        <v>510</v>
      </c>
      <c r="S133" s="176" t="s">
        <v>239</v>
      </c>
      <c r="T133" s="177" t="s">
        <v>300</v>
      </c>
      <c r="U133" s="160">
        <v>3.3000000000000002E-2</v>
      </c>
      <c r="V133" s="160">
        <f>ROUND(E133*U133,2)</f>
        <v>0.89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301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65" t="s">
        <v>1102</v>
      </c>
      <c r="D134" s="266"/>
      <c r="E134" s="266"/>
      <c r="F134" s="266"/>
      <c r="G134" s="266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201" t="s">
        <v>4447</v>
      </c>
      <c r="D135" s="193"/>
      <c r="E135" s="194">
        <v>27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305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 x14ac:dyDescent="0.2">
      <c r="A136" s="171">
        <v>58</v>
      </c>
      <c r="B136" s="172" t="s">
        <v>3172</v>
      </c>
      <c r="C136" s="188" t="s">
        <v>3173</v>
      </c>
      <c r="D136" s="173" t="s">
        <v>342</v>
      </c>
      <c r="E136" s="174">
        <v>150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6">
        <v>0.10249999999999999</v>
      </c>
      <c r="O136" s="176">
        <f>ROUND(E136*N136,2)</f>
        <v>15.38</v>
      </c>
      <c r="P136" s="176">
        <v>0</v>
      </c>
      <c r="Q136" s="176">
        <f>ROUND(E136*P136,2)</f>
        <v>0</v>
      </c>
      <c r="R136" s="176" t="s">
        <v>510</v>
      </c>
      <c r="S136" s="176" t="s">
        <v>239</v>
      </c>
      <c r="T136" s="177" t="s">
        <v>300</v>
      </c>
      <c r="U136" s="160">
        <v>0.14000000000000001</v>
      </c>
      <c r="V136" s="160">
        <f>ROUND(E136*U136,2)</f>
        <v>21</v>
      </c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415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65" t="s">
        <v>3174</v>
      </c>
      <c r="D137" s="266"/>
      <c r="E137" s="266"/>
      <c r="F137" s="266"/>
      <c r="G137" s="266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01" t="s">
        <v>4450</v>
      </c>
      <c r="D138" s="193"/>
      <c r="E138" s="194">
        <v>150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305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71">
        <v>59</v>
      </c>
      <c r="B139" s="172" t="s">
        <v>4451</v>
      </c>
      <c r="C139" s="188" t="s">
        <v>4452</v>
      </c>
      <c r="D139" s="173" t="s">
        <v>252</v>
      </c>
      <c r="E139" s="174">
        <v>151.5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3.5999999999999997E-2</v>
      </c>
      <c r="O139" s="176">
        <f>ROUND(E139*N139,2)</f>
        <v>5.45</v>
      </c>
      <c r="P139" s="176">
        <v>0</v>
      </c>
      <c r="Q139" s="176">
        <f>ROUND(E139*P139,2)</f>
        <v>0</v>
      </c>
      <c r="R139" s="176" t="s">
        <v>459</v>
      </c>
      <c r="S139" s="176" t="s">
        <v>239</v>
      </c>
      <c r="T139" s="177" t="s">
        <v>300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460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201" t="s">
        <v>4453</v>
      </c>
      <c r="D140" s="193"/>
      <c r="E140" s="194">
        <v>151.5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305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x14ac:dyDescent="0.2">
      <c r="A141" s="165" t="s">
        <v>234</v>
      </c>
      <c r="B141" s="166" t="s">
        <v>138</v>
      </c>
      <c r="C141" s="187" t="s">
        <v>139</v>
      </c>
      <c r="D141" s="167"/>
      <c r="E141" s="168"/>
      <c r="F141" s="169"/>
      <c r="G141" s="169">
        <f>SUMIF(AG142:AG149,"&lt;&gt;NOR",G142:G149)</f>
        <v>0</v>
      </c>
      <c r="H141" s="169"/>
      <c r="I141" s="169">
        <f>SUM(I142:I149)</f>
        <v>0</v>
      </c>
      <c r="J141" s="169"/>
      <c r="K141" s="169">
        <f>SUM(K142:K149)</f>
        <v>0</v>
      </c>
      <c r="L141" s="169"/>
      <c r="M141" s="169">
        <f>SUM(M142:M149)</f>
        <v>0</v>
      </c>
      <c r="N141" s="169"/>
      <c r="O141" s="169">
        <f>SUM(O142:O149)</f>
        <v>2.41</v>
      </c>
      <c r="P141" s="169"/>
      <c r="Q141" s="169">
        <f>SUM(Q142:Q149)</f>
        <v>0</v>
      </c>
      <c r="R141" s="169"/>
      <c r="S141" s="169"/>
      <c r="T141" s="170"/>
      <c r="U141" s="164"/>
      <c r="V141" s="164">
        <f>SUM(V142:V149)</f>
        <v>11.540000000000001</v>
      </c>
      <c r="W141" s="164"/>
      <c r="AG141" t="s">
        <v>235</v>
      </c>
    </row>
    <row r="142" spans="1:60" outlineLevel="1" x14ac:dyDescent="0.2">
      <c r="A142" s="171">
        <v>60</v>
      </c>
      <c r="B142" s="172" t="s">
        <v>4454</v>
      </c>
      <c r="C142" s="188" t="s">
        <v>4455</v>
      </c>
      <c r="D142" s="173" t="s">
        <v>252</v>
      </c>
      <c r="E142" s="174">
        <v>2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>
        <v>1.465E-2</v>
      </c>
      <c r="O142" s="176">
        <f>ROUND(E142*N142,2)</f>
        <v>0.03</v>
      </c>
      <c r="P142" s="176">
        <v>0</v>
      </c>
      <c r="Q142" s="176">
        <f>ROUND(E142*P142,2)</f>
        <v>0</v>
      </c>
      <c r="R142" s="176"/>
      <c r="S142" s="176" t="s">
        <v>239</v>
      </c>
      <c r="T142" s="177" t="s">
        <v>4351</v>
      </c>
      <c r="U142" s="160">
        <v>0.62</v>
      </c>
      <c r="V142" s="160">
        <f>ROUND(E142*U142,2)</f>
        <v>1.24</v>
      </c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415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01" t="s">
        <v>4456</v>
      </c>
      <c r="D143" s="193"/>
      <c r="E143" s="194">
        <v>2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305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1">
        <v>61</v>
      </c>
      <c r="B144" s="172" t="s">
        <v>4457</v>
      </c>
      <c r="C144" s="188" t="s">
        <v>4458</v>
      </c>
      <c r="D144" s="173" t="s">
        <v>252</v>
      </c>
      <c r="E144" s="174">
        <v>4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0.4</v>
      </c>
      <c r="O144" s="176">
        <f>ROUND(E144*N144,2)</f>
        <v>1.6</v>
      </c>
      <c r="P144" s="176">
        <v>0</v>
      </c>
      <c r="Q144" s="176">
        <f>ROUND(E144*P144,2)</f>
        <v>0</v>
      </c>
      <c r="R144" s="176"/>
      <c r="S144" s="176" t="s">
        <v>239</v>
      </c>
      <c r="T144" s="177" t="s">
        <v>300</v>
      </c>
      <c r="U144" s="160">
        <v>2.5750000000000002</v>
      </c>
      <c r="V144" s="160">
        <f>ROUND(E144*U144,2)</f>
        <v>10.3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415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01" t="s">
        <v>4459</v>
      </c>
      <c r="D145" s="193"/>
      <c r="E145" s="194">
        <v>4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305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22.5" outlineLevel="1" x14ac:dyDescent="0.2">
      <c r="A146" s="171">
        <v>62</v>
      </c>
      <c r="B146" s="172" t="s">
        <v>4460</v>
      </c>
      <c r="C146" s="188" t="s">
        <v>4461</v>
      </c>
      <c r="D146" s="173" t="s">
        <v>252</v>
      </c>
      <c r="E146" s="174">
        <v>4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0.115</v>
      </c>
      <c r="O146" s="176">
        <f>ROUND(E146*N146,2)</f>
        <v>0.46</v>
      </c>
      <c r="P146" s="176">
        <v>0</v>
      </c>
      <c r="Q146" s="176">
        <f>ROUND(E146*P146,2)</f>
        <v>0</v>
      </c>
      <c r="R146" s="176" t="s">
        <v>459</v>
      </c>
      <c r="S146" s="176" t="s">
        <v>239</v>
      </c>
      <c r="T146" s="177" t="s">
        <v>300</v>
      </c>
      <c r="U146" s="160">
        <v>0</v>
      </c>
      <c r="V146" s="160">
        <f>ROUND(E146*U146,2)</f>
        <v>0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460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01" t="s">
        <v>4459</v>
      </c>
      <c r="D147" s="193"/>
      <c r="E147" s="194">
        <v>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305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 x14ac:dyDescent="0.2">
      <c r="A148" s="171">
        <v>63</v>
      </c>
      <c r="B148" s="172" t="s">
        <v>4462</v>
      </c>
      <c r="C148" s="188" t="s">
        <v>4463</v>
      </c>
      <c r="D148" s="173" t="s">
        <v>252</v>
      </c>
      <c r="E148" s="174">
        <v>2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0.16</v>
      </c>
      <c r="O148" s="176">
        <f>ROUND(E148*N148,2)</f>
        <v>0.32</v>
      </c>
      <c r="P148" s="176">
        <v>0</v>
      </c>
      <c r="Q148" s="176">
        <f>ROUND(E148*P148,2)</f>
        <v>0</v>
      </c>
      <c r="R148" s="176" t="s">
        <v>459</v>
      </c>
      <c r="S148" s="176" t="s">
        <v>239</v>
      </c>
      <c r="T148" s="177" t="s">
        <v>300</v>
      </c>
      <c r="U148" s="160">
        <v>0</v>
      </c>
      <c r="V148" s="160">
        <f>ROUND(E148*U148,2)</f>
        <v>0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460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01" t="s">
        <v>4456</v>
      </c>
      <c r="D149" s="193"/>
      <c r="E149" s="194">
        <v>2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305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x14ac:dyDescent="0.2">
      <c r="A150" s="165" t="s">
        <v>234</v>
      </c>
      <c r="B150" s="166" t="s">
        <v>142</v>
      </c>
      <c r="C150" s="187" t="s">
        <v>144</v>
      </c>
      <c r="D150" s="167"/>
      <c r="E150" s="168"/>
      <c r="F150" s="169"/>
      <c r="G150" s="169">
        <f>SUMIF(AG151:AG151,"&lt;&gt;NOR",G151:G151)</f>
        <v>0</v>
      </c>
      <c r="H150" s="169"/>
      <c r="I150" s="169">
        <f>SUM(I151:I151)</f>
        <v>0</v>
      </c>
      <c r="J150" s="169"/>
      <c r="K150" s="169">
        <f>SUM(K151:K151)</f>
        <v>0</v>
      </c>
      <c r="L150" s="169"/>
      <c r="M150" s="169">
        <f>SUM(M151:M151)</f>
        <v>0</v>
      </c>
      <c r="N150" s="169"/>
      <c r="O150" s="169">
        <f>SUM(O151:O151)</f>
        <v>0</v>
      </c>
      <c r="P150" s="169"/>
      <c r="Q150" s="169">
        <f>SUM(Q151:Q151)</f>
        <v>0</v>
      </c>
      <c r="R150" s="169"/>
      <c r="S150" s="169"/>
      <c r="T150" s="170"/>
      <c r="U150" s="164"/>
      <c r="V150" s="164">
        <f>SUM(V151:V151)</f>
        <v>101.12</v>
      </c>
      <c r="W150" s="164"/>
      <c r="AG150" t="s">
        <v>235</v>
      </c>
    </row>
    <row r="151" spans="1:60" outlineLevel="1" x14ac:dyDescent="0.2">
      <c r="A151" s="171">
        <v>64</v>
      </c>
      <c r="B151" s="172" t="s">
        <v>4464</v>
      </c>
      <c r="C151" s="188" t="s">
        <v>4465</v>
      </c>
      <c r="D151" s="173" t="s">
        <v>314</v>
      </c>
      <c r="E151" s="174">
        <v>52.528790000000001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/>
      <c r="S151" s="176" t="s">
        <v>239</v>
      </c>
      <c r="T151" s="177" t="s">
        <v>300</v>
      </c>
      <c r="U151" s="160">
        <v>1.925</v>
      </c>
      <c r="V151" s="160">
        <f>ROUND(E151*U151,2)</f>
        <v>101.12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631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x14ac:dyDescent="0.2">
      <c r="A152" s="5"/>
      <c r="B152" s="6"/>
      <c r="C152" s="190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E152">
        <v>15</v>
      </c>
      <c r="AF152">
        <v>21</v>
      </c>
    </row>
    <row r="153" spans="1:60" x14ac:dyDescent="0.2">
      <c r="A153" s="154"/>
      <c r="B153" s="155" t="s">
        <v>29</v>
      </c>
      <c r="C153" s="191"/>
      <c r="D153" s="156"/>
      <c r="E153" s="157"/>
      <c r="F153" s="157"/>
      <c r="G153" s="186">
        <f>G8+G49+G68+G101+G130+G141+G150</f>
        <v>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AE153">
        <f>SUMIF(L7:L151,AE152,G7:G151)</f>
        <v>0</v>
      </c>
      <c r="AF153">
        <f>SUMIF(L7:L151,AF152,G7:G151)</f>
        <v>0</v>
      </c>
      <c r="AG153" t="s">
        <v>292</v>
      </c>
    </row>
    <row r="154" spans="1:60" x14ac:dyDescent="0.2">
      <c r="C154" s="192"/>
      <c r="D154" s="142"/>
      <c r="AG154" t="s">
        <v>294</v>
      </c>
    </row>
    <row r="155" spans="1:60" x14ac:dyDescent="0.2">
      <c r="D155" s="142"/>
    </row>
    <row r="156" spans="1:60" x14ac:dyDescent="0.2">
      <c r="D156" s="142"/>
    </row>
    <row r="157" spans="1:60" x14ac:dyDescent="0.2">
      <c r="D157" s="142"/>
    </row>
    <row r="158" spans="1:60" x14ac:dyDescent="0.2">
      <c r="D158" s="142"/>
    </row>
    <row r="159" spans="1:60" x14ac:dyDescent="0.2">
      <c r="D159" s="142"/>
    </row>
    <row r="160" spans="1:60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owYzzYImTsOnolHLq7M8HgqIqOuaIOYRkvvCe8rsl+QOP+8gYGwarFqHLMToBJ0mPXjRz1zs+GmfQNoT2kpBhA==" saltValue="LNxTVSpe9LuY2ZftABOcBA==" spinCount="100000" sheet="1"/>
  <mergeCells count="13">
    <mergeCell ref="C26:G26"/>
    <mergeCell ref="A1:G1"/>
    <mergeCell ref="C2:G2"/>
    <mergeCell ref="C3:G3"/>
    <mergeCell ref="C4:G4"/>
    <mergeCell ref="C10:G10"/>
    <mergeCell ref="C137:G137"/>
    <mergeCell ref="C45:G45"/>
    <mergeCell ref="C51:G51"/>
    <mergeCell ref="C64:G64"/>
    <mergeCell ref="C76:G76"/>
    <mergeCell ref="C87:G87"/>
    <mergeCell ref="C134:G1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90</v>
      </c>
      <c r="C3" s="259" t="s">
        <v>91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58</v>
      </c>
      <c r="C4" s="262" t="s">
        <v>92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199</v>
      </c>
      <c r="C8" s="187" t="s">
        <v>201</v>
      </c>
      <c r="D8" s="167"/>
      <c r="E8" s="168"/>
      <c r="F8" s="169"/>
      <c r="G8" s="169">
        <f>SUMIF(AG9:AG32,"&lt;&gt;NOR",G9:G32)</f>
        <v>0</v>
      </c>
      <c r="H8" s="169"/>
      <c r="I8" s="169">
        <f>SUM(I9:I32)</f>
        <v>0</v>
      </c>
      <c r="J8" s="169"/>
      <c r="K8" s="169">
        <f>SUM(K9:K32)</f>
        <v>0</v>
      </c>
      <c r="L8" s="169"/>
      <c r="M8" s="169">
        <f>SUM(M9:M32)</f>
        <v>0</v>
      </c>
      <c r="N8" s="169"/>
      <c r="O8" s="169">
        <f>SUM(O9:O32)</f>
        <v>0</v>
      </c>
      <c r="P8" s="169"/>
      <c r="Q8" s="169">
        <f>SUM(Q9:Q32)</f>
        <v>0</v>
      </c>
      <c r="R8" s="169"/>
      <c r="S8" s="169"/>
      <c r="T8" s="170"/>
      <c r="U8" s="164"/>
      <c r="V8" s="164">
        <f>SUM(V9:V32)</f>
        <v>290.8</v>
      </c>
      <c r="W8" s="164"/>
      <c r="AG8" t="s">
        <v>235</v>
      </c>
    </row>
    <row r="9" spans="1:60" outlineLevel="1" x14ac:dyDescent="0.2">
      <c r="A9" s="171">
        <v>1</v>
      </c>
      <c r="B9" s="172" t="s">
        <v>2701</v>
      </c>
      <c r="C9" s="188" t="s">
        <v>2702</v>
      </c>
      <c r="D9" s="173" t="s">
        <v>342</v>
      </c>
      <c r="E9" s="174">
        <v>2650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239</v>
      </c>
      <c r="T9" s="177" t="s">
        <v>300</v>
      </c>
      <c r="U9" s="160">
        <v>3.2000000000000001E-2</v>
      </c>
      <c r="V9" s="160">
        <f>ROUND(E9*U9,2)</f>
        <v>84.8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4" t="s">
        <v>4466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1">
        <v>2</v>
      </c>
      <c r="B11" s="172" t="s">
        <v>4467</v>
      </c>
      <c r="C11" s="188" t="s">
        <v>4468</v>
      </c>
      <c r="D11" s="173" t="s">
        <v>252</v>
      </c>
      <c r="E11" s="174">
        <v>32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239</v>
      </c>
      <c r="T11" s="177" t="s">
        <v>300</v>
      </c>
      <c r="U11" s="160">
        <v>3.6999999999999998E-2</v>
      </c>
      <c r="V11" s="160">
        <f>ROUND(E11*U11,2)</f>
        <v>1.18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54" t="s">
        <v>4466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1">
        <v>3</v>
      </c>
      <c r="B13" s="172" t="s">
        <v>4469</v>
      </c>
      <c r="C13" s="188" t="s">
        <v>4470</v>
      </c>
      <c r="D13" s="173" t="s">
        <v>342</v>
      </c>
      <c r="E13" s="174">
        <v>870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239</v>
      </c>
      <c r="T13" s="177" t="s">
        <v>300</v>
      </c>
      <c r="U13" s="160">
        <v>0.20066999999999999</v>
      </c>
      <c r="V13" s="160">
        <f>ROUND(E13*U13,2)</f>
        <v>174.58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54" t="s">
        <v>4466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1">
        <v>4</v>
      </c>
      <c r="B15" s="172" t="s">
        <v>4471</v>
      </c>
      <c r="C15" s="188" t="s">
        <v>4472</v>
      </c>
      <c r="D15" s="173" t="s">
        <v>342</v>
      </c>
      <c r="E15" s="174">
        <v>20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239</v>
      </c>
      <c r="T15" s="177" t="s">
        <v>300</v>
      </c>
      <c r="U15" s="160">
        <v>0.21</v>
      </c>
      <c r="V15" s="160">
        <f>ROUND(E15*U15,2)</f>
        <v>4.2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4" t="s">
        <v>4466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1">
        <v>5</v>
      </c>
      <c r="B17" s="172" t="s">
        <v>4473</v>
      </c>
      <c r="C17" s="188" t="s">
        <v>4474</v>
      </c>
      <c r="D17" s="173" t="s">
        <v>252</v>
      </c>
      <c r="E17" s="174">
        <v>32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239</v>
      </c>
      <c r="T17" s="177" t="s">
        <v>300</v>
      </c>
      <c r="U17" s="160">
        <v>0.14033000000000001</v>
      </c>
      <c r="V17" s="160">
        <f>ROUND(E17*U17,2)</f>
        <v>4.49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4" t="s">
        <v>4466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1">
        <v>6</v>
      </c>
      <c r="B19" s="172" t="s">
        <v>4475</v>
      </c>
      <c r="C19" s="188" t="s">
        <v>4476</v>
      </c>
      <c r="D19" s="173" t="s">
        <v>252</v>
      </c>
      <c r="E19" s="174">
        <v>128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239</v>
      </c>
      <c r="T19" s="177" t="s">
        <v>300</v>
      </c>
      <c r="U19" s="160">
        <v>0.16833000000000001</v>
      </c>
      <c r="V19" s="160">
        <f>ROUND(E19*U19,2)</f>
        <v>21.55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4" t="s">
        <v>4466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1">
        <v>7</v>
      </c>
      <c r="B21" s="172" t="s">
        <v>4477</v>
      </c>
      <c r="C21" s="188" t="s">
        <v>4478</v>
      </c>
      <c r="D21" s="173" t="s">
        <v>837</v>
      </c>
      <c r="E21" s="174">
        <v>25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239</v>
      </c>
      <c r="T21" s="177" t="s">
        <v>240</v>
      </c>
      <c r="U21" s="160">
        <v>0</v>
      </c>
      <c r="V21" s="160">
        <f>ROUND(E21*U21,2)</f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4" t="s">
        <v>4479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1">
        <v>8</v>
      </c>
      <c r="B23" s="172" t="s">
        <v>2595</v>
      </c>
      <c r="C23" s="188" t="s">
        <v>4480</v>
      </c>
      <c r="D23" s="173" t="s">
        <v>342</v>
      </c>
      <c r="E23" s="174">
        <v>2650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253</v>
      </c>
      <c r="T23" s="177" t="s">
        <v>240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2626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4" t="s">
        <v>4466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1">
        <v>9</v>
      </c>
      <c r="B25" s="172" t="s">
        <v>4481</v>
      </c>
      <c r="C25" s="188" t="s">
        <v>4482</v>
      </c>
      <c r="D25" s="173" t="s">
        <v>252</v>
      </c>
      <c r="E25" s="174">
        <v>32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459</v>
      </c>
      <c r="S25" s="176" t="s">
        <v>239</v>
      </c>
      <c r="T25" s="177" t="s">
        <v>240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4189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4" t="s">
        <v>4466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1">
        <v>10</v>
      </c>
      <c r="B27" s="172" t="s">
        <v>4483</v>
      </c>
      <c r="C27" s="188" t="s">
        <v>4484</v>
      </c>
      <c r="D27" s="173" t="s">
        <v>342</v>
      </c>
      <c r="E27" s="174">
        <v>870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459</v>
      </c>
      <c r="S27" s="176" t="s">
        <v>239</v>
      </c>
      <c r="T27" s="177" t="s">
        <v>300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4189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4" t="s">
        <v>4466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1">
        <v>11</v>
      </c>
      <c r="B29" s="172" t="s">
        <v>883</v>
      </c>
      <c r="C29" s="188" t="s">
        <v>4485</v>
      </c>
      <c r="D29" s="173" t="s">
        <v>342</v>
      </c>
      <c r="E29" s="174">
        <v>20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459</v>
      </c>
      <c r="S29" s="176" t="s">
        <v>239</v>
      </c>
      <c r="T29" s="177" t="s">
        <v>300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4189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4" t="s">
        <v>4466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1">
        <v>12</v>
      </c>
      <c r="B31" s="172" t="s">
        <v>2595</v>
      </c>
      <c r="C31" s="188" t="s">
        <v>4486</v>
      </c>
      <c r="D31" s="173" t="s">
        <v>252</v>
      </c>
      <c r="E31" s="174">
        <v>32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253</v>
      </c>
      <c r="T31" s="177" t="s">
        <v>240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4189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4" t="s">
        <v>4466</v>
      </c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243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65" t="s">
        <v>234</v>
      </c>
      <c r="B33" s="166" t="s">
        <v>202</v>
      </c>
      <c r="C33" s="187" t="s">
        <v>203</v>
      </c>
      <c r="D33" s="167"/>
      <c r="E33" s="168"/>
      <c r="F33" s="169"/>
      <c r="G33" s="169">
        <f>SUMIF(AG34:AG50,"&lt;&gt;NOR",G34:G50)</f>
        <v>0</v>
      </c>
      <c r="H33" s="169"/>
      <c r="I33" s="169">
        <f>SUM(I34:I50)</f>
        <v>0</v>
      </c>
      <c r="J33" s="169"/>
      <c r="K33" s="169">
        <f>SUM(K34:K50)</f>
        <v>0</v>
      </c>
      <c r="L33" s="169"/>
      <c r="M33" s="169">
        <f>SUM(M34:M50)</f>
        <v>0</v>
      </c>
      <c r="N33" s="169"/>
      <c r="O33" s="169">
        <f>SUM(O34:O50)</f>
        <v>0</v>
      </c>
      <c r="P33" s="169"/>
      <c r="Q33" s="169">
        <f>SUM(Q34:Q50)</f>
        <v>0</v>
      </c>
      <c r="R33" s="169"/>
      <c r="S33" s="169"/>
      <c r="T33" s="170"/>
      <c r="U33" s="164"/>
      <c r="V33" s="164">
        <f>SUM(V34:V50)</f>
        <v>0</v>
      </c>
      <c r="W33" s="164"/>
      <c r="AG33" t="s">
        <v>235</v>
      </c>
    </row>
    <row r="34" spans="1:60" outlineLevel="1" x14ac:dyDescent="0.2">
      <c r="A34" s="171">
        <v>13</v>
      </c>
      <c r="B34" s="172" t="s">
        <v>4487</v>
      </c>
      <c r="C34" s="188" t="s">
        <v>4488</v>
      </c>
      <c r="D34" s="173" t="s">
        <v>285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253</v>
      </c>
      <c r="T34" s="177" t="s">
        <v>240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4" t="s">
        <v>4489</v>
      </c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6" t="s">
        <v>4508</v>
      </c>
      <c r="D36" s="257"/>
      <c r="E36" s="257"/>
      <c r="F36" s="257"/>
      <c r="G36" s="257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6" t="s">
        <v>4490</v>
      </c>
      <c r="D37" s="257"/>
      <c r="E37" s="257"/>
      <c r="F37" s="257"/>
      <c r="G37" s="257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01" t="s">
        <v>4491</v>
      </c>
      <c r="D38" s="193"/>
      <c r="E38" s="194">
        <v>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305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1">
        <v>14</v>
      </c>
      <c r="B39" s="172" t="s">
        <v>4492</v>
      </c>
      <c r="C39" s="188" t="s">
        <v>4493</v>
      </c>
      <c r="D39" s="173" t="s">
        <v>289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253</v>
      </c>
      <c r="T39" s="177" t="s">
        <v>240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4" t="s">
        <v>4509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243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6" t="s">
        <v>4494</v>
      </c>
      <c r="D41" s="257"/>
      <c r="E41" s="257"/>
      <c r="F41" s="257"/>
      <c r="G41" s="257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243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01" t="s">
        <v>4491</v>
      </c>
      <c r="D42" s="193"/>
      <c r="E42" s="194">
        <v>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305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1">
        <v>15</v>
      </c>
      <c r="B43" s="172" t="s">
        <v>4495</v>
      </c>
      <c r="C43" s="188" t="s">
        <v>4496</v>
      </c>
      <c r="D43" s="173" t="s">
        <v>709</v>
      </c>
      <c r="E43" s="174">
        <v>15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6" t="s">
        <v>253</v>
      </c>
      <c r="T43" s="177" t="s">
        <v>240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01" t="s">
        <v>4497</v>
      </c>
      <c r="D44" s="193"/>
      <c r="E44" s="194">
        <v>15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305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1">
        <v>16</v>
      </c>
      <c r="B45" s="172" t="s">
        <v>4498</v>
      </c>
      <c r="C45" s="188" t="s">
        <v>4499</v>
      </c>
      <c r="D45" s="173" t="s">
        <v>709</v>
      </c>
      <c r="E45" s="174">
        <v>25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/>
      <c r="S45" s="176" t="s">
        <v>253</v>
      </c>
      <c r="T45" s="177" t="s">
        <v>240</v>
      </c>
      <c r="U45" s="160">
        <v>0</v>
      </c>
      <c r="V45" s="160">
        <f>ROUND(E45*U45,2)</f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4" t="s">
        <v>4500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243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01" t="s">
        <v>4501</v>
      </c>
      <c r="D47" s="193"/>
      <c r="E47" s="194">
        <v>25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305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9">
        <v>17</v>
      </c>
      <c r="B48" s="180" t="s">
        <v>4502</v>
      </c>
      <c r="C48" s="189" t="s">
        <v>4503</v>
      </c>
      <c r="D48" s="181" t="s">
        <v>709</v>
      </c>
      <c r="E48" s="182">
        <v>50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4"/>
      <c r="S48" s="184" t="s">
        <v>253</v>
      </c>
      <c r="T48" s="185" t="s">
        <v>240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9">
        <v>18</v>
      </c>
      <c r="B49" s="180" t="s">
        <v>4504</v>
      </c>
      <c r="C49" s="189" t="s">
        <v>4505</v>
      </c>
      <c r="D49" s="181" t="s">
        <v>2879</v>
      </c>
      <c r="E49" s="182">
        <v>10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4"/>
      <c r="S49" s="184" t="s">
        <v>253</v>
      </c>
      <c r="T49" s="185" t="s">
        <v>240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1">
        <v>19</v>
      </c>
      <c r="B50" s="172" t="s">
        <v>4506</v>
      </c>
      <c r="C50" s="188" t="s">
        <v>4507</v>
      </c>
      <c r="D50" s="173" t="s">
        <v>2879</v>
      </c>
      <c r="E50" s="174">
        <v>20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/>
      <c r="S50" s="176" t="s">
        <v>253</v>
      </c>
      <c r="T50" s="177" t="s">
        <v>240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5"/>
      <c r="B51" s="6"/>
      <c r="C51" s="190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v>15</v>
      </c>
      <c r="AF51">
        <v>21</v>
      </c>
    </row>
    <row r="52" spans="1:60" x14ac:dyDescent="0.2">
      <c r="A52" s="154"/>
      <c r="B52" s="155" t="s">
        <v>29</v>
      </c>
      <c r="C52" s="191"/>
      <c r="D52" s="156"/>
      <c r="E52" s="157"/>
      <c r="F52" s="157"/>
      <c r="G52" s="186">
        <f>G8+G33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f>SUMIF(L7:L50,AE51,G7:G50)</f>
        <v>0</v>
      </c>
      <c r="AF52">
        <f>SUMIF(L7:L50,AF51,G7:G50)</f>
        <v>0</v>
      </c>
      <c r="AG52" t="s">
        <v>292</v>
      </c>
    </row>
    <row r="53" spans="1:60" x14ac:dyDescent="0.2">
      <c r="C53" s="192"/>
      <c r="D53" s="142"/>
      <c r="AG53" t="s">
        <v>294</v>
      </c>
    </row>
    <row r="54" spans="1:60" x14ac:dyDescent="0.2">
      <c r="D54" s="142"/>
    </row>
    <row r="55" spans="1:60" x14ac:dyDescent="0.2">
      <c r="D55" s="142"/>
    </row>
    <row r="56" spans="1:60" x14ac:dyDescent="0.2">
      <c r="D56" s="142"/>
    </row>
    <row r="57" spans="1:60" x14ac:dyDescent="0.2">
      <c r="D57" s="142"/>
    </row>
    <row r="58" spans="1:60" x14ac:dyDescent="0.2">
      <c r="D58" s="142"/>
    </row>
    <row r="59" spans="1:60" x14ac:dyDescent="0.2">
      <c r="D59" s="142"/>
    </row>
    <row r="60" spans="1:60" x14ac:dyDescent="0.2">
      <c r="D60" s="142"/>
    </row>
    <row r="61" spans="1:60" x14ac:dyDescent="0.2">
      <c r="D61" s="142"/>
    </row>
    <row r="62" spans="1:60" x14ac:dyDescent="0.2">
      <c r="D62" s="142"/>
    </row>
    <row r="63" spans="1:60" x14ac:dyDescent="0.2">
      <c r="D63" s="142"/>
    </row>
    <row r="64" spans="1:60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kjM1GFXSUgOwxeAJtap34yPLoyP63CEBqtmqBl/w27Z7CJ8Qc/2QJFqVw0UMpsmWOFyvREQAwkSkuG73PW7ylA==" saltValue="KHa2Rbrm7usVTo0TkYow3w==" spinCount="100000" sheet="1"/>
  <mergeCells count="22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37:G37"/>
    <mergeCell ref="C40:G40"/>
    <mergeCell ref="C41:G41"/>
    <mergeCell ref="C46:G46"/>
    <mergeCell ref="C26:G26"/>
    <mergeCell ref="C28:G28"/>
    <mergeCell ref="C30:G30"/>
    <mergeCell ref="C32:G32"/>
    <mergeCell ref="C35:G35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295</v>
      </c>
      <c r="B1" s="258"/>
      <c r="C1" s="258"/>
      <c r="D1" s="258"/>
      <c r="E1" s="258"/>
      <c r="F1" s="258"/>
      <c r="G1" s="258"/>
      <c r="AG1" t="s">
        <v>209</v>
      </c>
    </row>
    <row r="2" spans="1:60" ht="24.95" customHeight="1" x14ac:dyDescent="0.2">
      <c r="A2" s="143" t="s">
        <v>7</v>
      </c>
      <c r="B2" s="73" t="s">
        <v>43</v>
      </c>
      <c r="C2" s="259" t="s">
        <v>44</v>
      </c>
      <c r="D2" s="260"/>
      <c r="E2" s="260"/>
      <c r="F2" s="260"/>
      <c r="G2" s="261"/>
      <c r="AG2" t="s">
        <v>210</v>
      </c>
    </row>
    <row r="3" spans="1:60" ht="24.95" customHeight="1" x14ac:dyDescent="0.2">
      <c r="A3" s="143" t="s">
        <v>8</v>
      </c>
      <c r="B3" s="73" t="s">
        <v>90</v>
      </c>
      <c r="C3" s="259" t="s">
        <v>91</v>
      </c>
      <c r="D3" s="260"/>
      <c r="E3" s="260"/>
      <c r="F3" s="260"/>
      <c r="G3" s="261"/>
      <c r="AC3" s="90" t="s">
        <v>210</v>
      </c>
      <c r="AG3" t="s">
        <v>212</v>
      </c>
    </row>
    <row r="4" spans="1:60" ht="24.95" customHeight="1" x14ac:dyDescent="0.2">
      <c r="A4" s="144" t="s">
        <v>9</v>
      </c>
      <c r="B4" s="145" t="s">
        <v>63</v>
      </c>
      <c r="C4" s="262" t="s">
        <v>93</v>
      </c>
      <c r="D4" s="263"/>
      <c r="E4" s="263"/>
      <c r="F4" s="263"/>
      <c r="G4" s="264"/>
      <c r="AG4" t="s">
        <v>213</v>
      </c>
    </row>
    <row r="5" spans="1:60" x14ac:dyDescent="0.2">
      <c r="D5" s="142"/>
    </row>
    <row r="6" spans="1:60" ht="38.25" x14ac:dyDescent="0.2">
      <c r="A6" s="147" t="s">
        <v>214</v>
      </c>
      <c r="B6" s="149" t="s">
        <v>215</v>
      </c>
      <c r="C6" s="149" t="s">
        <v>216</v>
      </c>
      <c r="D6" s="148" t="s">
        <v>217</v>
      </c>
      <c r="E6" s="147" t="s">
        <v>218</v>
      </c>
      <c r="F6" s="146" t="s">
        <v>219</v>
      </c>
      <c r="G6" s="147" t="s">
        <v>29</v>
      </c>
      <c r="H6" s="150" t="s">
        <v>30</v>
      </c>
      <c r="I6" s="150" t="s">
        <v>220</v>
      </c>
      <c r="J6" s="150" t="s">
        <v>31</v>
      </c>
      <c r="K6" s="150" t="s">
        <v>221</v>
      </c>
      <c r="L6" s="150" t="s">
        <v>222</v>
      </c>
      <c r="M6" s="150" t="s">
        <v>223</v>
      </c>
      <c r="N6" s="150" t="s">
        <v>224</v>
      </c>
      <c r="O6" s="150" t="s">
        <v>225</v>
      </c>
      <c r="P6" s="150" t="s">
        <v>226</v>
      </c>
      <c r="Q6" s="150" t="s">
        <v>227</v>
      </c>
      <c r="R6" s="150" t="s">
        <v>228</v>
      </c>
      <c r="S6" s="150" t="s">
        <v>229</v>
      </c>
      <c r="T6" s="150" t="s">
        <v>230</v>
      </c>
      <c r="U6" s="150" t="s">
        <v>231</v>
      </c>
      <c r="V6" s="150" t="s">
        <v>232</v>
      </c>
      <c r="W6" s="150" t="s">
        <v>233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234</v>
      </c>
      <c r="B8" s="166" t="s">
        <v>199</v>
      </c>
      <c r="C8" s="187" t="s">
        <v>201</v>
      </c>
      <c r="D8" s="167"/>
      <c r="E8" s="168"/>
      <c r="F8" s="169"/>
      <c r="G8" s="169">
        <f>SUMIF(AG9:AG54,"&lt;&gt;NOR",G9:G54)</f>
        <v>0</v>
      </c>
      <c r="H8" s="169"/>
      <c r="I8" s="169">
        <f>SUM(I9:I54)</f>
        <v>0</v>
      </c>
      <c r="J8" s="169"/>
      <c r="K8" s="169">
        <f>SUM(K9:K54)</f>
        <v>0</v>
      </c>
      <c r="L8" s="169"/>
      <c r="M8" s="169">
        <f>SUM(M9:M54)</f>
        <v>0</v>
      </c>
      <c r="N8" s="169"/>
      <c r="O8" s="169">
        <f>SUM(O9:O54)</f>
        <v>0</v>
      </c>
      <c r="P8" s="169"/>
      <c r="Q8" s="169">
        <f>SUM(Q9:Q54)</f>
        <v>0</v>
      </c>
      <c r="R8" s="169"/>
      <c r="S8" s="169"/>
      <c r="T8" s="170"/>
      <c r="U8" s="164"/>
      <c r="V8" s="164">
        <f>SUM(V9:V54)</f>
        <v>120.36000000000001</v>
      </c>
      <c r="W8" s="164"/>
      <c r="AG8" t="s">
        <v>235</v>
      </c>
    </row>
    <row r="9" spans="1:60" outlineLevel="1" x14ac:dyDescent="0.2">
      <c r="A9" s="171">
        <v>1</v>
      </c>
      <c r="B9" s="172" t="s">
        <v>4510</v>
      </c>
      <c r="C9" s="188" t="s">
        <v>4511</v>
      </c>
      <c r="D9" s="173" t="s">
        <v>342</v>
      </c>
      <c r="E9" s="174">
        <v>180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197</v>
      </c>
      <c r="S9" s="176" t="s">
        <v>239</v>
      </c>
      <c r="T9" s="177" t="s">
        <v>300</v>
      </c>
      <c r="U9" s="160">
        <v>0.13700000000000001</v>
      </c>
      <c r="V9" s="160">
        <f>ROUND(E9*U9,2)</f>
        <v>24.66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4" t="s">
        <v>4512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1">
        <v>2</v>
      </c>
      <c r="B11" s="172" t="s">
        <v>799</v>
      </c>
      <c r="C11" s="188" t="s">
        <v>800</v>
      </c>
      <c r="D11" s="173" t="s">
        <v>342</v>
      </c>
      <c r="E11" s="174">
        <v>80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 t="s">
        <v>197</v>
      </c>
      <c r="S11" s="176" t="s">
        <v>239</v>
      </c>
      <c r="T11" s="177" t="s">
        <v>300</v>
      </c>
      <c r="U11" s="160">
        <v>0.19317000000000001</v>
      </c>
      <c r="V11" s="160">
        <f>ROUND(E11*U11,2)</f>
        <v>15.45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54" t="s">
        <v>4512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1">
        <v>3</v>
      </c>
      <c r="B13" s="172" t="s">
        <v>2687</v>
      </c>
      <c r="C13" s="188" t="s">
        <v>2688</v>
      </c>
      <c r="D13" s="173" t="s">
        <v>252</v>
      </c>
      <c r="E13" s="174">
        <v>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239</v>
      </c>
      <c r="T13" s="177" t="s">
        <v>300</v>
      </c>
      <c r="U13" s="160">
        <v>0.33129999999999998</v>
      </c>
      <c r="V13" s="160">
        <f>ROUND(E13*U13,2)</f>
        <v>2.98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54" t="s">
        <v>4512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1">
        <v>4</v>
      </c>
      <c r="B15" s="172" t="s">
        <v>4513</v>
      </c>
      <c r="C15" s="188" t="s">
        <v>4514</v>
      </c>
      <c r="D15" s="173" t="s">
        <v>342</v>
      </c>
      <c r="E15" s="174">
        <v>40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239</v>
      </c>
      <c r="T15" s="177" t="s">
        <v>300</v>
      </c>
      <c r="U15" s="160">
        <v>0.22</v>
      </c>
      <c r="V15" s="160">
        <f>ROUND(E15*U15,2)</f>
        <v>8.8000000000000007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4" t="s">
        <v>4512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1">
        <v>5</v>
      </c>
      <c r="B17" s="172" t="s">
        <v>2696</v>
      </c>
      <c r="C17" s="188" t="s">
        <v>2697</v>
      </c>
      <c r="D17" s="173" t="s">
        <v>342</v>
      </c>
      <c r="E17" s="174">
        <v>40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239</v>
      </c>
      <c r="T17" s="177" t="s">
        <v>300</v>
      </c>
      <c r="U17" s="160">
        <v>0.3</v>
      </c>
      <c r="V17" s="160">
        <f>ROUND(E17*U17,2)</f>
        <v>12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4" t="s">
        <v>4512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1">
        <v>6</v>
      </c>
      <c r="B19" s="172" t="s">
        <v>4515</v>
      </c>
      <c r="C19" s="188" t="s">
        <v>4516</v>
      </c>
      <c r="D19" s="173" t="s">
        <v>342</v>
      </c>
      <c r="E19" s="174">
        <v>40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239</v>
      </c>
      <c r="T19" s="177" t="s">
        <v>300</v>
      </c>
      <c r="U19" s="160">
        <v>1.2E-2</v>
      </c>
      <c r="V19" s="160">
        <f>ROUND(E19*U19,2)</f>
        <v>0.48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4" t="s">
        <v>4512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1">
        <v>7</v>
      </c>
      <c r="B21" s="172" t="s">
        <v>4517</v>
      </c>
      <c r="C21" s="188" t="s">
        <v>4518</v>
      </c>
      <c r="D21" s="173" t="s">
        <v>342</v>
      </c>
      <c r="E21" s="174">
        <v>40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239</v>
      </c>
      <c r="T21" s="177" t="s">
        <v>300</v>
      </c>
      <c r="U21" s="160">
        <v>1.2E-2</v>
      </c>
      <c r="V21" s="160">
        <f>ROUND(E21*U21,2)</f>
        <v>0.48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4" t="s">
        <v>4512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1">
        <v>8</v>
      </c>
      <c r="B23" s="172" t="s">
        <v>2701</v>
      </c>
      <c r="C23" s="188" t="s">
        <v>2702</v>
      </c>
      <c r="D23" s="173" t="s">
        <v>342</v>
      </c>
      <c r="E23" s="174">
        <v>350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239</v>
      </c>
      <c r="T23" s="177" t="s">
        <v>300</v>
      </c>
      <c r="U23" s="160">
        <v>3.2000000000000001E-2</v>
      </c>
      <c r="V23" s="160">
        <f>ROUND(E23*U23,2)</f>
        <v>11.2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4" t="s">
        <v>4512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1">
        <v>9</v>
      </c>
      <c r="B25" s="172" t="s">
        <v>4467</v>
      </c>
      <c r="C25" s="188" t="s">
        <v>4468</v>
      </c>
      <c r="D25" s="173" t="s">
        <v>252</v>
      </c>
      <c r="E25" s="174">
        <v>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239</v>
      </c>
      <c r="T25" s="177" t="s">
        <v>300</v>
      </c>
      <c r="U25" s="160">
        <v>3.6999999999999998E-2</v>
      </c>
      <c r="V25" s="160">
        <f>ROUND(E25*U25,2)</f>
        <v>0.19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4" t="s">
        <v>4512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1">
        <v>10</v>
      </c>
      <c r="B27" s="172" t="s">
        <v>4469</v>
      </c>
      <c r="C27" s="188" t="s">
        <v>4470</v>
      </c>
      <c r="D27" s="173" t="s">
        <v>342</v>
      </c>
      <c r="E27" s="174">
        <v>50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239</v>
      </c>
      <c r="T27" s="177" t="s">
        <v>300</v>
      </c>
      <c r="U27" s="160">
        <v>0.20066999999999999</v>
      </c>
      <c r="V27" s="160">
        <f>ROUND(E27*U27,2)</f>
        <v>10.029999999999999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4" t="s">
        <v>4512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1">
        <v>11</v>
      </c>
      <c r="B29" s="172" t="s">
        <v>4519</v>
      </c>
      <c r="C29" s="188" t="s">
        <v>4520</v>
      </c>
      <c r="D29" s="173" t="s">
        <v>342</v>
      </c>
      <c r="E29" s="174">
        <v>520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239</v>
      </c>
      <c r="T29" s="177" t="s">
        <v>300</v>
      </c>
      <c r="U29" s="160">
        <v>4.4999999999999998E-2</v>
      </c>
      <c r="V29" s="160">
        <f>ROUND(E29*U29,2)</f>
        <v>23.4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4" t="s">
        <v>4512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1">
        <v>12</v>
      </c>
      <c r="B31" s="172" t="s">
        <v>4473</v>
      </c>
      <c r="C31" s="188" t="s">
        <v>4474</v>
      </c>
      <c r="D31" s="173" t="s">
        <v>252</v>
      </c>
      <c r="E31" s="174">
        <v>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239</v>
      </c>
      <c r="T31" s="177" t="s">
        <v>300</v>
      </c>
      <c r="U31" s="160">
        <v>0.14033000000000001</v>
      </c>
      <c r="V31" s="160">
        <f>ROUND(E31*U31,2)</f>
        <v>1.26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54" t="s">
        <v>4512</v>
      </c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243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1">
        <v>13</v>
      </c>
      <c r="B33" s="172" t="s">
        <v>4475</v>
      </c>
      <c r="C33" s="188" t="s">
        <v>4476</v>
      </c>
      <c r="D33" s="173" t="s">
        <v>252</v>
      </c>
      <c r="E33" s="174">
        <v>56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6" t="s">
        <v>239</v>
      </c>
      <c r="T33" s="177" t="s">
        <v>300</v>
      </c>
      <c r="U33" s="160">
        <v>0.16833000000000001</v>
      </c>
      <c r="V33" s="160">
        <f>ROUND(E33*U33,2)</f>
        <v>9.43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798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254" t="s">
        <v>4512</v>
      </c>
      <c r="D34" s="255"/>
      <c r="E34" s="255"/>
      <c r="F34" s="255"/>
      <c r="G34" s="255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243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1">
        <v>14</v>
      </c>
      <c r="B35" s="172" t="s">
        <v>4477</v>
      </c>
      <c r="C35" s="188" t="s">
        <v>4478</v>
      </c>
      <c r="D35" s="173" t="s">
        <v>837</v>
      </c>
      <c r="E35" s="174">
        <v>16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/>
      <c r="S35" s="176" t="s">
        <v>239</v>
      </c>
      <c r="T35" s="177" t="s">
        <v>240</v>
      </c>
      <c r="U35" s="160">
        <v>0</v>
      </c>
      <c r="V35" s="160">
        <f>ROUND(E35*U35,2)</f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798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254" t="s">
        <v>4521</v>
      </c>
      <c r="D36" s="255"/>
      <c r="E36" s="255"/>
      <c r="F36" s="255"/>
      <c r="G36" s="255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1">
        <v>15</v>
      </c>
      <c r="B37" s="172" t="s">
        <v>2595</v>
      </c>
      <c r="C37" s="188" t="s">
        <v>4522</v>
      </c>
      <c r="D37" s="173" t="s">
        <v>342</v>
      </c>
      <c r="E37" s="174">
        <v>189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/>
      <c r="S37" s="176" t="s">
        <v>253</v>
      </c>
      <c r="T37" s="177" t="s">
        <v>240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798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54" t="s">
        <v>4512</v>
      </c>
      <c r="D38" s="255"/>
      <c r="E38" s="255"/>
      <c r="F38" s="255"/>
      <c r="G38" s="25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243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1">
        <v>16</v>
      </c>
      <c r="B39" s="172" t="s">
        <v>2595</v>
      </c>
      <c r="C39" s="188" t="s">
        <v>4486</v>
      </c>
      <c r="D39" s="173" t="s">
        <v>252</v>
      </c>
      <c r="E39" s="174">
        <v>14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253</v>
      </c>
      <c r="T39" s="177" t="s">
        <v>240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2626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4" t="s">
        <v>4512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243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1">
        <v>17</v>
      </c>
      <c r="B41" s="172" t="s">
        <v>2595</v>
      </c>
      <c r="C41" s="188" t="s">
        <v>4480</v>
      </c>
      <c r="D41" s="173" t="s">
        <v>342</v>
      </c>
      <c r="E41" s="174">
        <v>650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6" t="s">
        <v>253</v>
      </c>
      <c r="T41" s="177" t="s">
        <v>240</v>
      </c>
      <c r="U41" s="160">
        <v>0</v>
      </c>
      <c r="V41" s="160">
        <f>ROUND(E41*U41,2)</f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2626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4" t="s">
        <v>4512</v>
      </c>
      <c r="D42" s="255"/>
      <c r="E42" s="255"/>
      <c r="F42" s="255"/>
      <c r="G42" s="255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243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45" outlineLevel="1" x14ac:dyDescent="0.2">
      <c r="A43" s="171">
        <v>18</v>
      </c>
      <c r="B43" s="172" t="s">
        <v>4523</v>
      </c>
      <c r="C43" s="188" t="s">
        <v>4524</v>
      </c>
      <c r="D43" s="173" t="s">
        <v>342</v>
      </c>
      <c r="E43" s="174">
        <v>12.6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459</v>
      </c>
      <c r="S43" s="176" t="s">
        <v>239</v>
      </c>
      <c r="T43" s="177" t="s">
        <v>300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4189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54" t="s">
        <v>4512</v>
      </c>
      <c r="D44" s="255"/>
      <c r="E44" s="255"/>
      <c r="F44" s="255"/>
      <c r="G44" s="255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243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 x14ac:dyDescent="0.2">
      <c r="A45" s="171">
        <v>19</v>
      </c>
      <c r="B45" s="172" t="s">
        <v>2638</v>
      </c>
      <c r="C45" s="188" t="s">
        <v>4525</v>
      </c>
      <c r="D45" s="173" t="s">
        <v>252</v>
      </c>
      <c r="E45" s="174">
        <v>9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459</v>
      </c>
      <c r="S45" s="176" t="s">
        <v>239</v>
      </c>
      <c r="T45" s="177" t="s">
        <v>300</v>
      </c>
      <c r="U45" s="160">
        <v>0</v>
      </c>
      <c r="V45" s="160">
        <f>ROUND(E45*U45,2)</f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4189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4" t="s">
        <v>4512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243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1">
        <v>20</v>
      </c>
      <c r="B47" s="172" t="s">
        <v>4481</v>
      </c>
      <c r="C47" s="188" t="s">
        <v>4482</v>
      </c>
      <c r="D47" s="173" t="s">
        <v>252</v>
      </c>
      <c r="E47" s="174">
        <v>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459</v>
      </c>
      <c r="S47" s="176" t="s">
        <v>239</v>
      </c>
      <c r="T47" s="177" t="s">
        <v>240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4189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54" t="s">
        <v>4512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243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71">
        <v>21</v>
      </c>
      <c r="B49" s="172" t="s">
        <v>4483</v>
      </c>
      <c r="C49" s="188" t="s">
        <v>4484</v>
      </c>
      <c r="D49" s="173" t="s">
        <v>342</v>
      </c>
      <c r="E49" s="174">
        <v>50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459</v>
      </c>
      <c r="S49" s="176" t="s">
        <v>239</v>
      </c>
      <c r="T49" s="177" t="s">
        <v>300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4189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54" t="s">
        <v>4512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1">
        <v>22</v>
      </c>
      <c r="B51" s="172" t="s">
        <v>2595</v>
      </c>
      <c r="C51" s="188" t="s">
        <v>4526</v>
      </c>
      <c r="D51" s="173" t="s">
        <v>342</v>
      </c>
      <c r="E51" s="174">
        <v>80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/>
      <c r="S51" s="176" t="s">
        <v>253</v>
      </c>
      <c r="T51" s="177" t="s">
        <v>240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4189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54" t="s">
        <v>4512</v>
      </c>
      <c r="D52" s="255"/>
      <c r="E52" s="255"/>
      <c r="F52" s="255"/>
      <c r="G52" s="255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243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1">
        <v>23</v>
      </c>
      <c r="B53" s="172" t="s">
        <v>2595</v>
      </c>
      <c r="C53" s="188" t="s">
        <v>4527</v>
      </c>
      <c r="D53" s="173" t="s">
        <v>342</v>
      </c>
      <c r="E53" s="174">
        <v>210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6" t="s">
        <v>253</v>
      </c>
      <c r="T53" s="177" t="s">
        <v>240</v>
      </c>
      <c r="U53" s="160">
        <v>0</v>
      </c>
      <c r="V53" s="160">
        <f>ROUND(E53*U53,2)</f>
        <v>0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2599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54" t="s">
        <v>4512</v>
      </c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243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65" t="s">
        <v>234</v>
      </c>
      <c r="B55" s="166" t="s">
        <v>204</v>
      </c>
      <c r="C55" s="187" t="s">
        <v>205</v>
      </c>
      <c r="D55" s="167"/>
      <c r="E55" s="168"/>
      <c r="F55" s="169"/>
      <c r="G55" s="169">
        <f>SUMIF(AG56:AG79,"&lt;&gt;NOR",G56:G79)</f>
        <v>0</v>
      </c>
      <c r="H55" s="169"/>
      <c r="I55" s="169">
        <f>SUM(I56:I79)</f>
        <v>0</v>
      </c>
      <c r="J55" s="169"/>
      <c r="K55" s="169">
        <f>SUM(K56:K79)</f>
        <v>0</v>
      </c>
      <c r="L55" s="169"/>
      <c r="M55" s="169">
        <f>SUM(M56:M79)</f>
        <v>0</v>
      </c>
      <c r="N55" s="169"/>
      <c r="O55" s="169">
        <f>SUM(O56:O79)</f>
        <v>0</v>
      </c>
      <c r="P55" s="169"/>
      <c r="Q55" s="169">
        <f>SUM(Q56:Q79)</f>
        <v>0</v>
      </c>
      <c r="R55" s="169"/>
      <c r="S55" s="169"/>
      <c r="T55" s="170"/>
      <c r="U55" s="164"/>
      <c r="V55" s="164">
        <f>SUM(V56:V79)</f>
        <v>116.92999999999998</v>
      </c>
      <c r="W55" s="164"/>
      <c r="AG55" t="s">
        <v>235</v>
      </c>
    </row>
    <row r="56" spans="1:60" outlineLevel="1" x14ac:dyDescent="0.2">
      <c r="A56" s="171">
        <v>24</v>
      </c>
      <c r="B56" s="172" t="s">
        <v>4528</v>
      </c>
      <c r="C56" s="188" t="s">
        <v>4529</v>
      </c>
      <c r="D56" s="173" t="s">
        <v>342</v>
      </c>
      <c r="E56" s="174">
        <v>140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/>
      <c r="S56" s="176" t="s">
        <v>239</v>
      </c>
      <c r="T56" s="177" t="s">
        <v>300</v>
      </c>
      <c r="U56" s="160">
        <v>0.14499999999999999</v>
      </c>
      <c r="V56" s="160">
        <f>ROUND(E56*U56,2)</f>
        <v>20.3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798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54" t="s">
        <v>4530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243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1">
        <v>25</v>
      </c>
      <c r="B58" s="172" t="s">
        <v>4531</v>
      </c>
      <c r="C58" s="188" t="s">
        <v>4532</v>
      </c>
      <c r="D58" s="173" t="s">
        <v>342</v>
      </c>
      <c r="E58" s="174">
        <v>50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/>
      <c r="S58" s="176" t="s">
        <v>239</v>
      </c>
      <c r="T58" s="177" t="s">
        <v>300</v>
      </c>
      <c r="U58" s="160">
        <v>0.13552</v>
      </c>
      <c r="V58" s="160">
        <f>ROUND(E58*U58,2)</f>
        <v>6.78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798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4" t="s">
        <v>4530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243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1">
        <v>26</v>
      </c>
      <c r="B60" s="172" t="s">
        <v>4533</v>
      </c>
      <c r="C60" s="188" t="s">
        <v>4534</v>
      </c>
      <c r="D60" s="173" t="s">
        <v>342</v>
      </c>
      <c r="E60" s="174">
        <v>70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/>
      <c r="S60" s="176" t="s">
        <v>239</v>
      </c>
      <c r="T60" s="177" t="s">
        <v>300</v>
      </c>
      <c r="U60" s="160">
        <v>0.29039999999999999</v>
      </c>
      <c r="V60" s="160">
        <f>ROUND(E60*U60,2)</f>
        <v>20.329999999999998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798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54" t="s">
        <v>4530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243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1">
        <v>27</v>
      </c>
      <c r="B62" s="172" t="s">
        <v>906</v>
      </c>
      <c r="C62" s="188" t="s">
        <v>907</v>
      </c>
      <c r="D62" s="173" t="s">
        <v>342</v>
      </c>
      <c r="E62" s="174">
        <v>120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6"/>
      <c r="S62" s="176" t="s">
        <v>239</v>
      </c>
      <c r="T62" s="177" t="s">
        <v>300</v>
      </c>
      <c r="U62" s="160">
        <v>9.8000000000000004E-2</v>
      </c>
      <c r="V62" s="160">
        <f>ROUND(E62*U62,2)</f>
        <v>11.76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798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54" t="s">
        <v>4530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243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1">
        <v>28</v>
      </c>
      <c r="B64" s="172" t="s">
        <v>908</v>
      </c>
      <c r="C64" s="188" t="s">
        <v>909</v>
      </c>
      <c r="D64" s="173" t="s">
        <v>342</v>
      </c>
      <c r="E64" s="174">
        <v>120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6"/>
      <c r="S64" s="176" t="s">
        <v>239</v>
      </c>
      <c r="T64" s="177" t="s">
        <v>300</v>
      </c>
      <c r="U64" s="160">
        <v>2.5999999999999999E-2</v>
      </c>
      <c r="V64" s="160">
        <f>ROUND(E64*U64,2)</f>
        <v>3.12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798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4" t="s">
        <v>4530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243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1">
        <v>29</v>
      </c>
      <c r="B66" s="172" t="s">
        <v>4535</v>
      </c>
      <c r="C66" s="188" t="s">
        <v>4536</v>
      </c>
      <c r="D66" s="173" t="s">
        <v>342</v>
      </c>
      <c r="E66" s="174">
        <v>50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239</v>
      </c>
      <c r="T66" s="177" t="s">
        <v>300</v>
      </c>
      <c r="U66" s="160">
        <v>0.16200000000000001</v>
      </c>
      <c r="V66" s="160">
        <f>ROUND(E66*U66,2)</f>
        <v>8.1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798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54" t="s">
        <v>4530</v>
      </c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243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1">
        <v>30</v>
      </c>
      <c r="B68" s="172" t="s">
        <v>4537</v>
      </c>
      <c r="C68" s="188" t="s">
        <v>4538</v>
      </c>
      <c r="D68" s="173" t="s">
        <v>342</v>
      </c>
      <c r="E68" s="174">
        <v>70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6"/>
      <c r="S68" s="176" t="s">
        <v>239</v>
      </c>
      <c r="T68" s="177" t="s">
        <v>300</v>
      </c>
      <c r="U68" s="160">
        <v>0.34699999999999998</v>
      </c>
      <c r="V68" s="160">
        <f>ROUND(E68*U68,2)</f>
        <v>24.29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798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4" t="s">
        <v>4530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243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1">
        <v>31</v>
      </c>
      <c r="B70" s="172" t="s">
        <v>4539</v>
      </c>
      <c r="C70" s="188" t="s">
        <v>4540</v>
      </c>
      <c r="D70" s="173" t="s">
        <v>327</v>
      </c>
      <c r="E70" s="174">
        <v>60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6"/>
      <c r="S70" s="176" t="s">
        <v>239</v>
      </c>
      <c r="T70" s="177" t="s">
        <v>300</v>
      </c>
      <c r="U70" s="160">
        <v>0.17699999999999999</v>
      </c>
      <c r="V70" s="160">
        <f>ROUND(E70*U70,2)</f>
        <v>10.62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798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4" t="s">
        <v>4530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243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1">
        <v>32</v>
      </c>
      <c r="B72" s="172" t="s">
        <v>4541</v>
      </c>
      <c r="C72" s="188" t="s">
        <v>4542</v>
      </c>
      <c r="D72" s="173" t="s">
        <v>327</v>
      </c>
      <c r="E72" s="174">
        <v>35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6"/>
      <c r="S72" s="176" t="s">
        <v>239</v>
      </c>
      <c r="T72" s="177" t="s">
        <v>300</v>
      </c>
      <c r="U72" s="160">
        <v>4.4999999999999998E-2</v>
      </c>
      <c r="V72" s="160">
        <f>ROUND(E72*U72,2)</f>
        <v>1.58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798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4" t="s">
        <v>4530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243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1">
        <v>33</v>
      </c>
      <c r="B74" s="172" t="s">
        <v>4543</v>
      </c>
      <c r="C74" s="188" t="s">
        <v>4544</v>
      </c>
      <c r="D74" s="173" t="s">
        <v>298</v>
      </c>
      <c r="E74" s="174">
        <v>7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6"/>
      <c r="S74" s="176" t="s">
        <v>239</v>
      </c>
      <c r="T74" s="177" t="s">
        <v>300</v>
      </c>
      <c r="U74" s="160">
        <v>0.66500000000000004</v>
      </c>
      <c r="V74" s="160">
        <f>ROUND(E74*U74,2)</f>
        <v>4.66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798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54" t="s">
        <v>4530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243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1">
        <v>34</v>
      </c>
      <c r="B76" s="172" t="s">
        <v>4545</v>
      </c>
      <c r="C76" s="188" t="s">
        <v>4546</v>
      </c>
      <c r="D76" s="173" t="s">
        <v>327</v>
      </c>
      <c r="E76" s="174">
        <v>35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6"/>
      <c r="S76" s="176" t="s">
        <v>239</v>
      </c>
      <c r="T76" s="177" t="s">
        <v>300</v>
      </c>
      <c r="U76" s="160">
        <v>0.154</v>
      </c>
      <c r="V76" s="160">
        <f>ROUND(E76*U76,2)</f>
        <v>5.39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798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54" t="s">
        <v>4530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243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1">
        <v>35</v>
      </c>
      <c r="B78" s="172" t="s">
        <v>2595</v>
      </c>
      <c r="C78" s="188" t="s">
        <v>4547</v>
      </c>
      <c r="D78" s="173" t="s">
        <v>327</v>
      </c>
      <c r="E78" s="174">
        <v>35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253</v>
      </c>
      <c r="T78" s="177" t="s">
        <v>240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2599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4" t="s">
        <v>4530</v>
      </c>
      <c r="D79" s="255"/>
      <c r="E79" s="255"/>
      <c r="F79" s="255"/>
      <c r="G79" s="255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243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5"/>
      <c r="B80" s="6"/>
      <c r="C80" s="190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E80">
        <v>15</v>
      </c>
      <c r="AF80">
        <v>21</v>
      </c>
    </row>
    <row r="81" spans="1:33" x14ac:dyDescent="0.2">
      <c r="A81" s="154"/>
      <c r="B81" s="155" t="s">
        <v>29</v>
      </c>
      <c r="C81" s="191"/>
      <c r="D81" s="156"/>
      <c r="E81" s="157"/>
      <c r="F81" s="157"/>
      <c r="G81" s="186">
        <f>G8+G55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E81">
        <f>SUMIF(L7:L79,AE80,G7:G79)</f>
        <v>0</v>
      </c>
      <c r="AF81">
        <f>SUMIF(L7:L79,AF80,G7:G79)</f>
        <v>0</v>
      </c>
      <c r="AG81" t="s">
        <v>292</v>
      </c>
    </row>
    <row r="82" spans="1:33" x14ac:dyDescent="0.2">
      <c r="C82" s="192"/>
      <c r="D82" s="142"/>
      <c r="AG82" t="s">
        <v>294</v>
      </c>
    </row>
    <row r="83" spans="1:33" x14ac:dyDescent="0.2">
      <c r="D83" s="142"/>
    </row>
    <row r="84" spans="1:33" x14ac:dyDescent="0.2">
      <c r="D84" s="142"/>
    </row>
    <row r="85" spans="1:33" x14ac:dyDescent="0.2">
      <c r="D85" s="142"/>
    </row>
    <row r="86" spans="1:33" x14ac:dyDescent="0.2">
      <c r="D86" s="142"/>
    </row>
    <row r="87" spans="1:33" x14ac:dyDescent="0.2">
      <c r="D87" s="142"/>
    </row>
    <row r="88" spans="1:33" x14ac:dyDescent="0.2">
      <c r="D88" s="142"/>
    </row>
    <row r="89" spans="1:33" x14ac:dyDescent="0.2">
      <c r="D89" s="142"/>
    </row>
    <row r="90" spans="1:33" x14ac:dyDescent="0.2">
      <c r="D90" s="142"/>
    </row>
    <row r="91" spans="1:33" x14ac:dyDescent="0.2">
      <c r="D91" s="142"/>
    </row>
    <row r="92" spans="1:33" x14ac:dyDescent="0.2">
      <c r="D92" s="142"/>
    </row>
    <row r="93" spans="1:33" x14ac:dyDescent="0.2">
      <c r="D93" s="142"/>
    </row>
    <row r="94" spans="1:33" x14ac:dyDescent="0.2">
      <c r="D94" s="142"/>
    </row>
    <row r="95" spans="1:33" x14ac:dyDescent="0.2">
      <c r="D95" s="142"/>
    </row>
    <row r="96" spans="1:33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UWzMddqJZYbZihPTx/fRa8mkhvqEHTVlkyqapThorAVyIBH2jItp+y5O3r3WFf0M7KH66wN+fkTfl22cQuswww==" saltValue="AlsEMWZDmUBWhnUIPLNkEw==" spinCount="100000" sheet="1"/>
  <mergeCells count="39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61:G61"/>
    <mergeCell ref="C38:G38"/>
    <mergeCell ref="C40:G40"/>
    <mergeCell ref="C42:G42"/>
    <mergeCell ref="C44:G44"/>
    <mergeCell ref="C46:G46"/>
    <mergeCell ref="C48:G48"/>
    <mergeCell ref="C50:G50"/>
    <mergeCell ref="C52:G52"/>
    <mergeCell ref="C54:G54"/>
    <mergeCell ref="C57:G57"/>
    <mergeCell ref="C59:G59"/>
    <mergeCell ref="C75:G75"/>
    <mergeCell ref="C77:G77"/>
    <mergeCell ref="C79:G79"/>
    <mergeCell ref="C63:G63"/>
    <mergeCell ref="C65:G65"/>
    <mergeCell ref="C67:G67"/>
    <mergeCell ref="C69:G69"/>
    <mergeCell ref="C71:G71"/>
    <mergeCell ref="C73:G7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78</vt:i4>
      </vt:variant>
    </vt:vector>
  </HeadingPairs>
  <TitlesOfParts>
    <vt:vector size="98" baseType="lpstr">
      <vt:lpstr>Pokyny pro vyplnění</vt:lpstr>
      <vt:lpstr>Stavba</vt:lpstr>
      <vt:lpstr>VzorPolozky</vt:lpstr>
      <vt:lpstr>01 1 Naklady</vt:lpstr>
      <vt:lpstr>1 1 Pol</vt:lpstr>
      <vt:lpstr>1 D 3.4.1 Pol</vt:lpstr>
      <vt:lpstr>2 1 Pol</vt:lpstr>
      <vt:lpstr>2 2.4.1 Pol</vt:lpstr>
      <vt:lpstr>2 2.4.2 Pol</vt:lpstr>
      <vt:lpstr>2 2.4.3 Pol</vt:lpstr>
      <vt:lpstr>2 2.4.4 Pol</vt:lpstr>
      <vt:lpstr>3 1 Pol</vt:lpstr>
      <vt:lpstr>3 2 Pol</vt:lpstr>
      <vt:lpstr>4 3 Pol</vt:lpstr>
      <vt:lpstr>4a 1 Pol</vt:lpstr>
      <vt:lpstr>4b 1 Pol</vt:lpstr>
      <vt:lpstr>4b 2 Pol</vt:lpstr>
      <vt:lpstr>5 1 Pol</vt:lpstr>
      <vt:lpstr>6 1 Pol</vt:lpstr>
      <vt:lpstr>6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Naklady'!Názvy_tisku</vt:lpstr>
      <vt:lpstr>'1 1 Pol'!Názvy_tisku</vt:lpstr>
      <vt:lpstr>'1 D 3.4.1 Pol'!Názvy_tisku</vt:lpstr>
      <vt:lpstr>'2 1 Pol'!Názvy_tisku</vt:lpstr>
      <vt:lpstr>'2 2.4.1 Pol'!Názvy_tisku</vt:lpstr>
      <vt:lpstr>'2 2.4.2 Pol'!Názvy_tisku</vt:lpstr>
      <vt:lpstr>'2 2.4.3 Pol'!Názvy_tisku</vt:lpstr>
      <vt:lpstr>'2 2.4.4 Pol'!Názvy_tisku</vt:lpstr>
      <vt:lpstr>'3 1 Pol'!Názvy_tisku</vt:lpstr>
      <vt:lpstr>'3 2 Pol'!Názvy_tisku</vt:lpstr>
      <vt:lpstr>'4 3 Pol'!Názvy_tisku</vt:lpstr>
      <vt:lpstr>'4a 1 Pol'!Názvy_tisku</vt:lpstr>
      <vt:lpstr>'4b 1 Pol'!Názvy_tisku</vt:lpstr>
      <vt:lpstr>'4b 2 Pol'!Názvy_tisku</vt:lpstr>
      <vt:lpstr>'5 1 Pol'!Názvy_tisku</vt:lpstr>
      <vt:lpstr>'6 1 Pol'!Názvy_tisku</vt:lpstr>
      <vt:lpstr>'6 2 Pol'!Názvy_tisku</vt:lpstr>
      <vt:lpstr>oadresa</vt:lpstr>
      <vt:lpstr>Stavba!Objednatel</vt:lpstr>
      <vt:lpstr>Stavba!Objekt</vt:lpstr>
      <vt:lpstr>'01 1 Naklady'!Oblast_tisku</vt:lpstr>
      <vt:lpstr>'1 1 Pol'!Oblast_tisku</vt:lpstr>
      <vt:lpstr>'1 D 3.4.1 Pol'!Oblast_tisku</vt:lpstr>
      <vt:lpstr>'2 1 Pol'!Oblast_tisku</vt:lpstr>
      <vt:lpstr>'2 2.4.1 Pol'!Oblast_tisku</vt:lpstr>
      <vt:lpstr>'2 2.4.2 Pol'!Oblast_tisku</vt:lpstr>
      <vt:lpstr>'2 2.4.3 Pol'!Oblast_tisku</vt:lpstr>
      <vt:lpstr>'2 2.4.4 Pol'!Oblast_tisku</vt:lpstr>
      <vt:lpstr>'3 1 Pol'!Oblast_tisku</vt:lpstr>
      <vt:lpstr>'3 2 Pol'!Oblast_tisku</vt:lpstr>
      <vt:lpstr>'4 3 Pol'!Oblast_tisku</vt:lpstr>
      <vt:lpstr>'4a 1 Pol'!Oblast_tisku</vt:lpstr>
      <vt:lpstr>'4b 1 Pol'!Oblast_tisku</vt:lpstr>
      <vt:lpstr>'4b 2 Pol'!Oblast_tisku</vt:lpstr>
      <vt:lpstr>'5 1 Pol'!Oblast_tisku</vt:lpstr>
      <vt:lpstr>'6 1 Pol'!Oblast_tisku</vt:lpstr>
      <vt:lpstr>'6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Jiří Zevl</cp:lastModifiedBy>
  <cp:lastPrinted>2014-02-28T09:52:57Z</cp:lastPrinted>
  <dcterms:created xsi:type="dcterms:W3CDTF">2009-04-08T07:15:50Z</dcterms:created>
  <dcterms:modified xsi:type="dcterms:W3CDTF">2017-08-30T11:14:27Z</dcterms:modified>
</cp:coreProperties>
</file>